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verview" sheetId="1" r:id="rId4"/>
    <sheet state="visible" name="Samples" sheetId="2" r:id="rId5"/>
    <sheet state="visible" name="Raw Scores" sheetId="3" r:id="rId6"/>
    <sheet state="visible" name="Confusion Matrix" sheetId="4" r:id="rId7"/>
    <sheet state="visible" name="Aggregated Metrics" sheetId="5" r:id="rId8"/>
  </sheets>
  <definedNames/>
  <calcPr/>
  <extLst>
    <ext uri="GoogleSheetsCustomDataVersion2">
      <go:sheetsCustomData xmlns:go="http://customooxmlschemas.google.com/" r:id="rId9" roundtripDataChecksum="IzzohvaZOlrkzme5OCwEHhud2F+900Ib+fdYm9SGYxM="/>
    </ext>
  </extLst>
</workbook>
</file>

<file path=xl/sharedStrings.xml><?xml version="1.0" encoding="utf-8"?>
<sst xmlns="http://schemas.openxmlformats.org/spreadsheetml/2006/main" count="1009" uniqueCount="151">
  <si>
    <t>AI Detector Test — Results Workbook</t>
  </si>
  <si>
    <t>Field</t>
  </si>
  <si>
    <t>Value</t>
  </si>
  <si>
    <t>Article</t>
  </si>
  <si>
    <t>What Is the Most Accurate AI Detector in 2026? (Tested &amp; Ranked)</t>
  </si>
  <si>
    <t>Author</t>
  </si>
  <si>
    <t>Christian Perry — CEO, Undetectable AI</t>
  </si>
  <si>
    <t>Test window</t>
  </si>
  <si>
    <t>April 28 – May 26, 2026</t>
  </si>
  <si>
    <t>Date used for log</t>
  </si>
  <si>
    <t>2026-05-24 (single-session run, incognito, same browser)</t>
  </si>
  <si>
    <t>Detectors tested</t>
  </si>
  <si>
    <t xml:space="preserve">GPTZero, Undetectable AI, Originality.ai, Copyleaks, QuillBot </t>
  </si>
  <si>
    <t>Sample count</t>
  </si>
  <si>
    <t>18 passages (300+ words each)</t>
  </si>
  <si>
    <t>Total scans</t>
  </si>
  <si>
    <t>90 (5 detectors × 18 passages)</t>
  </si>
  <si>
    <t>Sample breakdown</t>
  </si>
  <si>
    <t>6 raw AI + 6 humanized AI + 4 human (2 native EN, 2 ESL) + 2 mixed (~60/40, human-majority)</t>
  </si>
  <si>
    <t>Raw-AI models</t>
  </si>
  <si>
    <t>ChatGPT (GPT-5.5), Claude Sonnet 4.6, Gemini 3.5 Flash — default settings, no prompt tricks</t>
  </si>
  <si>
    <t>Humanizer</t>
  </si>
  <si>
    <t>Grammarly AI Humanizer (one pass per AI sample)</t>
  </si>
  <si>
    <t>Ground-truth coding</t>
  </si>
  <si>
    <t>12 AI (S01–S12) + 6 Human (S13–S18, mixed included)</t>
  </si>
  <si>
    <t>Sample ID</t>
  </si>
  <si>
    <t>Sample Name</t>
  </si>
  <si>
    <t>Source / Model</t>
  </si>
  <si>
    <t>Content Type</t>
  </si>
  <si>
    <t>Ground-truth Label</t>
  </si>
  <si>
    <t>Ground-truth AI %</t>
  </si>
  <si>
    <t>Word Count</t>
  </si>
  <si>
    <t>Notes</t>
  </si>
  <si>
    <t>S01</t>
  </si>
  <si>
    <t>ChatGPT — Remote Work (P1)</t>
  </si>
  <si>
    <t>ChatGPT (GPT-5.5)</t>
  </si>
  <si>
    <t>Raw AI</t>
  </si>
  <si>
    <t>AI</t>
  </si>
  <si>
    <t>Default settings, no prompt tricks</t>
  </si>
  <si>
    <t>S02</t>
  </si>
  <si>
    <t>ChatGPT — AI in Customer Service (P2)</t>
  </si>
  <si>
    <t>S03</t>
  </si>
  <si>
    <t>Claude — Remote Work (P1)</t>
  </si>
  <si>
    <t>Claude Sonnet 4.6</t>
  </si>
  <si>
    <t>S04</t>
  </si>
  <si>
    <t>Claude — Double-Edged Algorithm (P2)</t>
  </si>
  <si>
    <t>S05</t>
  </si>
  <si>
    <t>Gemini — Remote Work (P1)</t>
  </si>
  <si>
    <t>Gemini 3.5 Flash</t>
  </si>
  <si>
    <t>S06</t>
  </si>
  <si>
    <t>Gemini — Customer Service (P2)</t>
  </si>
  <si>
    <t>S07</t>
  </si>
  <si>
    <t>ChatGPT P1 (humanized)</t>
  </si>
  <si>
    <t>Grammarly AI Humanizer</t>
  </si>
  <si>
    <t>Humanized AI</t>
  </si>
  <si>
    <t>Humanized once via Grammarly</t>
  </si>
  <si>
    <t>S08</t>
  </si>
  <si>
    <t>ChatGPT P2 (humanized)</t>
  </si>
  <si>
    <t>S09</t>
  </si>
  <si>
    <t>Claude P1 (humanized)</t>
  </si>
  <si>
    <t>S10</t>
  </si>
  <si>
    <t>Claude P2 (humanized)</t>
  </si>
  <si>
    <t>S11</t>
  </si>
  <si>
    <t>Gemini P1 (humanized)</t>
  </si>
  <si>
    <t>S12</t>
  </si>
  <si>
    <t>Gemini P2 (humanized)</t>
  </si>
  <si>
    <t>S13</t>
  </si>
  <si>
    <t>Slackjaw Medium article</t>
  </si>
  <si>
    <t>Medium (2021)</t>
  </si>
  <si>
    <t>Native English (human)</t>
  </si>
  <si>
    <t>Human</t>
  </si>
  <si>
    <t>Pre-AI-boom publication date</t>
  </si>
  <si>
    <t>S14</t>
  </si>
  <si>
    <t>Reddit comment — Pyro-Millie</t>
  </si>
  <si>
    <t>Reddit (2021)</t>
  </si>
  <si>
    <t>S15</t>
  </si>
  <si>
    <t>Substack petrol article</t>
  </si>
  <si>
    <t>Substack (2021)</t>
  </si>
  <si>
    <t>ESL (human)</t>
  </si>
  <si>
    <t>Indian English author; pre-AI-boom</t>
  </si>
  <si>
    <t>S16</t>
  </si>
  <si>
    <t>IELTS essay (rules &amp; laws)</t>
  </si>
  <si>
    <t>IELTS sample (2021)</t>
  </si>
  <si>
    <t>S17</t>
  </si>
  <si>
    <t>Mixed: Native + ChatGPT P1</t>
  </si>
  <si>
    <t>Slackjaw + ChatGPT</t>
  </si>
  <si>
    <t>Mixed (human-majority)</t>
  </si>
  <si>
    <t>13 human / 8 AI sentences (~62/38)</t>
  </si>
  <si>
    <t>S18</t>
  </si>
  <si>
    <t>Mixed: ESL + Claude P1</t>
  </si>
  <si>
    <t>Substack + Claude</t>
  </si>
  <si>
    <t>14 human / 8 AI sentences (~64/36)</t>
  </si>
  <si>
    <t>Ground Truth</t>
  </si>
  <si>
    <t>Detector</t>
  </si>
  <si>
    <t>Detector Version</t>
  </si>
  <si>
    <t>AI Score (%)</t>
  </si>
  <si>
    <t>Raw Detector Verdict</t>
  </si>
  <si>
    <t>Verdict (binary)</t>
  </si>
  <si>
    <t>Correct?</t>
  </si>
  <si>
    <t>GPTZero</t>
  </si>
  <si>
    <t>Model 4.6b</t>
  </si>
  <si>
    <t>AI generated</t>
  </si>
  <si>
    <t>Yes</t>
  </si>
  <si>
    <t>Entirely human (100%)</t>
  </si>
  <si>
    <t>Likely human (AI 0% / Mixed 44% / Human 56%)</t>
  </si>
  <si>
    <t>Human-leaning (AI 14% / Mixed 3% / Human 83%)</t>
  </si>
  <si>
    <t>Undetectable AI</t>
  </si>
  <si>
    <t>Web (v as of test window)</t>
  </si>
  <si>
    <t>Likely AI generated</t>
  </si>
  <si>
    <t>Likely human written</t>
  </si>
  <si>
    <t>Originality.ai</t>
  </si>
  <si>
    <t>Model Lite 1.0.2</t>
  </si>
  <si>
    <t>100% Confident That's AI</t>
  </si>
  <si>
    <t>100% Confident That's Original</t>
  </si>
  <si>
    <t>81% Confident That's AI</t>
  </si>
  <si>
    <t>No</t>
  </si>
  <si>
    <t>Copyleaks</t>
  </si>
  <si>
    <t>AI Content Found (100%)</t>
  </si>
  <si>
    <t>No AI Content Found (0%)</t>
  </si>
  <si>
    <t>QuillBot</t>
  </si>
  <si>
    <t>v7.1.0</t>
  </si>
  <si>
    <t>AI-generated (100%)</t>
  </si>
  <si>
    <t>AI-generated (71% AI / 29% human)</t>
  </si>
  <si>
    <t>AI-generated (74% AI / 26% human)</t>
  </si>
  <si>
    <t>AI-generated (72% AI / 28% human)</t>
  </si>
  <si>
    <t>AI-generated (85% AI / 13% human / 2% blended)</t>
  </si>
  <si>
    <t>Human-written (100%)</t>
  </si>
  <si>
    <t>Per-detector confusion matrix (counts derived from Raw Scores)</t>
  </si>
  <si>
    <t>TP</t>
  </si>
  <si>
    <t>FN</t>
  </si>
  <si>
    <t>FP</t>
  </si>
  <si>
    <t>TN</t>
  </si>
  <si>
    <t>AI samples</t>
  </si>
  <si>
    <t>Human samples</t>
  </si>
  <si>
    <t>Total</t>
  </si>
  <si>
    <t>Definitions</t>
  </si>
  <si>
    <t>TP (True Positive)</t>
  </si>
  <si>
    <t>Detector said AI and ground truth is AI</t>
  </si>
  <si>
    <t>FN (False Negative)</t>
  </si>
  <si>
    <t>Detector said Human but ground truth is AI</t>
  </si>
  <si>
    <t>FP (False Positive)</t>
  </si>
  <si>
    <t>Detector said AI but ground truth is Human</t>
  </si>
  <si>
    <t>TN (True Negative)</t>
  </si>
  <si>
    <t>Detector said Human and ground truth is Human</t>
  </si>
  <si>
    <t>Aggregated metrics per detector (computed from Confusion Matrix)</t>
  </si>
  <si>
    <t>Overall Accuracy</t>
  </si>
  <si>
    <t>True Positive Rate (recall on AI)</t>
  </si>
  <si>
    <t>False Positive Rate (on humans)</t>
  </si>
  <si>
    <t>Precision</t>
  </si>
  <si>
    <t>F1 Score</t>
  </si>
  <si>
    <t>All four metrics are formulas that pull from Confusion Matrix and ultimately from Raw Scores. Change any AI Score in Raw Scores and metrics will recalculate after the next open in Excel/LibreOffice.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</si>
</sst>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
    <numFmt numFmtId="165" formatCode="0.0%"/>
  </numFmts>
  <fonts count="6">
    <font>
      <sz val="11.0"/>
      <color theme="1"/>
      <name val="Calibri"/>
      <scheme val="minor"/>
    </font>
    <font>
      <b/>
      <sz val="11.0"/>
      <color rgb="FFFFFFFF"/>
      <name val="Arial"/>
    </font>
    <font/>
    <font>
      <b/>
      <sz val="11.0"/>
      <color theme="1"/>
      <name val="Arial"/>
    </font>
    <font>
      <b/>
      <sz val="10.0"/>
      <color theme="1"/>
      <name val="Arial"/>
    </font>
    <font>
      <sz val="10.0"/>
      <color theme="1"/>
      <name val="Arial"/>
    </font>
  </fonts>
  <fills count="7">
    <fill>
      <patternFill patternType="none"/>
    </fill>
    <fill>
      <patternFill patternType="lightGray"/>
    </fill>
    <fill>
      <patternFill patternType="solid">
        <fgColor rgb="FF305496"/>
        <bgColor rgb="FF305496"/>
      </patternFill>
    </fill>
    <fill>
      <patternFill patternType="solid">
        <fgColor rgb="FFD9E1F2"/>
        <bgColor rgb="FFD9E1F2"/>
      </patternFill>
    </fill>
    <fill>
      <patternFill patternType="solid">
        <fgColor rgb="FFFFF2CC"/>
        <bgColor rgb="FFFFF2CC"/>
      </patternFill>
    </fill>
    <fill>
      <patternFill patternType="solid">
        <fgColor rgb="FFFCE4D6"/>
        <bgColor rgb="FFFCE4D6"/>
      </patternFill>
    </fill>
    <fill>
      <patternFill patternType="solid">
        <fgColor rgb="FFE2EFDA"/>
        <bgColor rgb="FFE2EFDA"/>
      </patternFill>
    </fill>
  </fills>
  <borders count="7">
    <border/>
    <border>
      <left/>
      <top/>
      <bottom/>
    </border>
    <border>
      <top/>
      <bottom/>
    </border>
    <border>
      <right/>
      <top/>
      <bottom/>
    </border>
    <border>
      <left style="thin">
        <color rgb="FFBFBFBF"/>
      </left>
      <right style="thin">
        <color rgb="FFBFBFBF"/>
      </right>
      <top style="thin">
        <color rgb="FFBFBFBF"/>
      </top>
      <bottom style="thin">
        <color rgb="FFBFBFBF"/>
      </bottom>
    </border>
    <border>
      <left style="thin">
        <color rgb="FFBFBFBF"/>
      </left>
      <top style="thin">
        <color rgb="FFBFBFBF"/>
      </top>
      <bottom style="thin">
        <color rgb="FFBFBFBF"/>
      </bottom>
    </border>
    <border>
      <top style="thin">
        <color rgb="FFBFBFBF"/>
      </top>
      <bottom style="thin">
        <color rgb="FFBFBFBF"/>
      </bottom>
    </border>
  </borders>
  <cellStyleXfs count="1">
    <xf borderId="0" fillId="0" fontId="0" numFmtId="0" applyAlignment="1" applyFont="1"/>
  </cellStyleXfs>
  <cellXfs count="29">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0"/>
    </xf>
    <xf borderId="2" fillId="0" fontId="2" numFmtId="0" xfId="0" applyBorder="1" applyFont="1"/>
    <xf borderId="3" fillId="0" fontId="2" numFmtId="0" xfId="0" applyBorder="1" applyFont="1"/>
    <xf borderId="4" fillId="3" fontId="3" numFmtId="0" xfId="0" applyAlignment="1" applyBorder="1" applyFill="1" applyFont="1">
      <alignment horizontal="left" shrinkToFit="0" vertical="center" wrapText="1"/>
    </xf>
    <xf borderId="4" fillId="0" fontId="4" numFmtId="0" xfId="0" applyAlignment="1" applyBorder="1" applyFont="1">
      <alignment horizontal="left" shrinkToFit="0" vertical="center" wrapText="1"/>
    </xf>
    <xf borderId="4" fillId="0" fontId="5" numFmtId="0" xfId="0" applyAlignment="1" applyBorder="1" applyFont="1">
      <alignment horizontal="left" shrinkToFit="0" vertical="center" wrapText="1"/>
    </xf>
    <xf borderId="4" fillId="0" fontId="5" numFmtId="0" xfId="0" applyAlignment="1" applyBorder="1" applyFont="1">
      <alignment horizontal="left" readingOrder="0" shrinkToFit="0" vertical="center" wrapText="1"/>
    </xf>
    <xf borderId="4" fillId="2" fontId="1" numFmtId="0" xfId="0" applyAlignment="1" applyBorder="1" applyFont="1">
      <alignment horizontal="center" shrinkToFit="0" vertical="center" wrapText="1"/>
    </xf>
    <xf borderId="4" fillId="4" fontId="5" numFmtId="0" xfId="0" applyAlignment="1" applyBorder="1" applyFill="1" applyFont="1">
      <alignment horizontal="center" shrinkToFit="0" vertical="center" wrapText="1"/>
    </xf>
    <xf borderId="4" fillId="4" fontId="5" numFmtId="0" xfId="0" applyAlignment="1" applyBorder="1" applyFont="1">
      <alignment horizontal="left" shrinkToFit="0" vertical="center" wrapText="1"/>
    </xf>
    <xf borderId="4" fillId="4" fontId="5" numFmtId="164" xfId="0" applyAlignment="1" applyBorder="1" applyFont="1" applyNumberFormat="1">
      <alignment horizontal="center" shrinkToFit="0" vertical="center" wrapText="1"/>
    </xf>
    <xf borderId="4" fillId="5" fontId="5" numFmtId="0" xfId="0" applyAlignment="1" applyBorder="1" applyFill="1" applyFont="1">
      <alignment horizontal="center" shrinkToFit="0" vertical="center" wrapText="1"/>
    </xf>
    <xf borderId="4" fillId="5" fontId="5" numFmtId="0" xfId="0" applyAlignment="1" applyBorder="1" applyFont="1">
      <alignment horizontal="left" shrinkToFit="0" vertical="center" wrapText="1"/>
    </xf>
    <xf borderId="4" fillId="5" fontId="5" numFmtId="164" xfId="0" applyAlignment="1" applyBorder="1" applyFont="1" applyNumberFormat="1">
      <alignment horizontal="center" shrinkToFit="0" vertical="center" wrapText="1"/>
    </xf>
    <xf borderId="4" fillId="6" fontId="5" numFmtId="0" xfId="0" applyAlignment="1" applyBorder="1" applyFill="1" applyFont="1">
      <alignment horizontal="center" shrinkToFit="0" vertical="center" wrapText="1"/>
    </xf>
    <xf borderId="4" fillId="6" fontId="5" numFmtId="0" xfId="0" applyAlignment="1" applyBorder="1" applyFont="1">
      <alignment horizontal="left" shrinkToFit="0" vertical="center" wrapText="1"/>
    </xf>
    <xf borderId="4" fillId="6" fontId="5" numFmtId="164" xfId="0" applyAlignment="1" applyBorder="1" applyFont="1" applyNumberFormat="1">
      <alignment horizontal="center" shrinkToFit="0" vertical="center" wrapText="1"/>
    </xf>
    <xf borderId="4" fillId="3" fontId="5" numFmtId="0" xfId="0" applyAlignment="1" applyBorder="1" applyFont="1">
      <alignment horizontal="center" shrinkToFit="0" vertical="center" wrapText="1"/>
    </xf>
    <xf borderId="4" fillId="3" fontId="5" numFmtId="0" xfId="0" applyAlignment="1" applyBorder="1" applyFont="1">
      <alignment horizontal="left" shrinkToFit="0" vertical="center" wrapText="1"/>
    </xf>
    <xf borderId="4" fillId="3" fontId="5" numFmtId="164" xfId="0" applyAlignment="1" applyBorder="1" applyFont="1" applyNumberFormat="1">
      <alignment horizontal="center" shrinkToFit="0" vertical="center" wrapText="1"/>
    </xf>
    <xf borderId="4" fillId="0" fontId="5" numFmtId="0" xfId="0" applyAlignment="1" applyBorder="1" applyFont="1">
      <alignment horizontal="center" shrinkToFit="0" vertical="center" wrapText="1"/>
    </xf>
    <xf borderId="4" fillId="0" fontId="5" numFmtId="1" xfId="0" applyAlignment="1" applyBorder="1" applyFont="1" applyNumberFormat="1">
      <alignment horizontal="center" shrinkToFit="0" vertical="center" wrapText="1"/>
    </xf>
    <xf borderId="1" fillId="3" fontId="3" numFmtId="0" xfId="0" applyAlignment="1" applyBorder="1" applyFont="1">
      <alignment horizontal="left" shrinkToFit="0" vertical="center" wrapText="1"/>
    </xf>
    <xf borderId="4" fillId="0" fontId="4" numFmtId="0" xfId="0" applyAlignment="1" applyBorder="1" applyFont="1">
      <alignment shrinkToFit="0" vertical="bottom" wrapText="0"/>
    </xf>
    <xf borderId="5" fillId="0" fontId="5" numFmtId="0" xfId="0" applyAlignment="1" applyBorder="1" applyFont="1">
      <alignment horizontal="left" shrinkToFit="0" vertical="center" wrapText="1"/>
    </xf>
    <xf borderId="6" fillId="0" fontId="2" numFmtId="0" xfId="0" applyBorder="1" applyFont="1"/>
    <xf borderId="4" fillId="0" fontId="5" numFmtId="165" xfId="0" applyAlignment="1" applyBorder="1" applyFont="1" applyNumberFormat="1">
      <alignment horizontal="center" shrinkToFit="0" vertical="center" wrapText="1"/>
    </xf>
    <xf borderId="0" fillId="0" fontId="5" numFmtId="0" xfId="0" applyAlignment="1" applyFont="1">
      <alignment horizontal="left" shrinkToFit="0" vertical="top" wrapText="1"/>
    </xf>
  </cellXfs>
  <cellStyles count="1">
    <cellStyle xfId="0" name="Normal" builtinId="0"/>
  </cellStyles>
  <dxfs count="1">
    <dxf>
      <font/>
      <fill>
        <patternFill patternType="solid">
          <fgColor rgb="FFFCE4D6"/>
          <bgColor rgb="FFFCE4D6"/>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0"/>
    <col customWidth="1" min="2" max="2" width="90.0"/>
    <col customWidth="1" min="3" max="26" width="8.71"/>
  </cols>
  <sheetData>
    <row r="1" ht="21.75" customHeight="1">
      <c r="A1" s="1" t="s">
        <v>0</v>
      </c>
      <c r="B1" s="2"/>
      <c r="C1" s="2"/>
      <c r="D1" s="2"/>
      <c r="E1" s="2"/>
      <c r="F1" s="2"/>
      <c r="G1" s="2"/>
      <c r="H1" s="3"/>
    </row>
    <row r="3">
      <c r="A3" s="4" t="s">
        <v>1</v>
      </c>
      <c r="B3" s="4" t="s">
        <v>2</v>
      </c>
    </row>
    <row r="4">
      <c r="A4" s="5" t="s">
        <v>3</v>
      </c>
      <c r="B4" s="6" t="s">
        <v>4</v>
      </c>
    </row>
    <row r="5">
      <c r="A5" s="5" t="s">
        <v>5</v>
      </c>
      <c r="B5" s="6" t="s">
        <v>6</v>
      </c>
    </row>
    <row r="6">
      <c r="A6" s="5" t="s">
        <v>7</v>
      </c>
      <c r="B6" s="7" t="s">
        <v>8</v>
      </c>
    </row>
    <row r="7">
      <c r="A7" s="5" t="s">
        <v>9</v>
      </c>
      <c r="B7" s="7" t="s">
        <v>10</v>
      </c>
    </row>
    <row r="8">
      <c r="A8" s="5" t="s">
        <v>11</v>
      </c>
      <c r="B8" s="7" t="s">
        <v>12</v>
      </c>
    </row>
    <row r="9">
      <c r="A9" s="5" t="s">
        <v>13</v>
      </c>
      <c r="B9" s="6" t="s">
        <v>14</v>
      </c>
    </row>
    <row r="10">
      <c r="A10" s="5" t="s">
        <v>15</v>
      </c>
      <c r="B10" s="6" t="s">
        <v>16</v>
      </c>
    </row>
    <row r="11">
      <c r="A11" s="5" t="s">
        <v>17</v>
      </c>
      <c r="B11" s="6" t="s">
        <v>18</v>
      </c>
    </row>
    <row r="12">
      <c r="A12" s="5" t="s">
        <v>19</v>
      </c>
      <c r="B12" s="6" t="s">
        <v>20</v>
      </c>
    </row>
    <row r="13">
      <c r="A13" s="5" t="s">
        <v>21</v>
      </c>
      <c r="B13" s="6" t="s">
        <v>22</v>
      </c>
    </row>
    <row r="14">
      <c r="A14" s="5" t="s">
        <v>23</v>
      </c>
      <c r="B14" s="6" t="s">
        <v>24</v>
      </c>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1">
    <mergeCell ref="A1:H1"/>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1.0"/>
    <col customWidth="1" min="2" max="2" width="36.0"/>
    <col customWidth="1" min="3" max="3" width="26.0"/>
    <col customWidth="1" min="4" max="4" width="24.0"/>
    <col customWidth="1" min="5" max="5" width="18.0"/>
    <col customWidth="1" min="6" max="6" width="17.0"/>
    <col customWidth="1" min="7" max="7" width="12.0"/>
    <col customWidth="1" min="8" max="8" width="50.0"/>
    <col customWidth="1" min="9" max="26" width="8.71"/>
  </cols>
  <sheetData>
    <row r="1" ht="27.75" customHeight="1">
      <c r="A1" s="8" t="s">
        <v>25</v>
      </c>
      <c r="B1" s="8" t="s">
        <v>26</v>
      </c>
      <c r="C1" s="8" t="s">
        <v>27</v>
      </c>
      <c r="D1" s="8" t="s">
        <v>28</v>
      </c>
      <c r="E1" s="8" t="s">
        <v>29</v>
      </c>
      <c r="F1" s="8" t="s">
        <v>30</v>
      </c>
      <c r="G1" s="8" t="s">
        <v>31</v>
      </c>
      <c r="H1" s="8" t="s">
        <v>32</v>
      </c>
    </row>
    <row r="2">
      <c r="A2" s="9" t="s">
        <v>33</v>
      </c>
      <c r="B2" s="10" t="s">
        <v>34</v>
      </c>
      <c r="C2" s="10" t="s">
        <v>35</v>
      </c>
      <c r="D2" s="10" t="s">
        <v>36</v>
      </c>
      <c r="E2" s="9" t="s">
        <v>37</v>
      </c>
      <c r="F2" s="11">
        <v>100.0</v>
      </c>
      <c r="G2" s="9">
        <v>334.0</v>
      </c>
      <c r="H2" s="10" t="s">
        <v>38</v>
      </c>
    </row>
    <row r="3">
      <c r="A3" s="9" t="s">
        <v>39</v>
      </c>
      <c r="B3" s="10" t="s">
        <v>40</v>
      </c>
      <c r="C3" s="10" t="s">
        <v>35</v>
      </c>
      <c r="D3" s="10" t="s">
        <v>36</v>
      </c>
      <c r="E3" s="9" t="s">
        <v>37</v>
      </c>
      <c r="F3" s="11">
        <v>100.0</v>
      </c>
      <c r="G3" s="9">
        <v>446.0</v>
      </c>
      <c r="H3" s="10" t="s">
        <v>38</v>
      </c>
    </row>
    <row r="4">
      <c r="A4" s="9" t="s">
        <v>41</v>
      </c>
      <c r="B4" s="10" t="s">
        <v>42</v>
      </c>
      <c r="C4" s="10" t="s">
        <v>43</v>
      </c>
      <c r="D4" s="10" t="s">
        <v>36</v>
      </c>
      <c r="E4" s="9" t="s">
        <v>37</v>
      </c>
      <c r="F4" s="11">
        <v>100.0</v>
      </c>
      <c r="G4" s="9">
        <v>416.0</v>
      </c>
      <c r="H4" s="10" t="s">
        <v>38</v>
      </c>
    </row>
    <row r="5">
      <c r="A5" s="9" t="s">
        <v>44</v>
      </c>
      <c r="B5" s="10" t="s">
        <v>45</v>
      </c>
      <c r="C5" s="10" t="s">
        <v>43</v>
      </c>
      <c r="D5" s="10" t="s">
        <v>36</v>
      </c>
      <c r="E5" s="9" t="s">
        <v>37</v>
      </c>
      <c r="F5" s="11">
        <v>100.0</v>
      </c>
      <c r="G5" s="9">
        <v>543.0</v>
      </c>
      <c r="H5" s="10" t="s">
        <v>38</v>
      </c>
    </row>
    <row r="6">
      <c r="A6" s="9" t="s">
        <v>46</v>
      </c>
      <c r="B6" s="10" t="s">
        <v>47</v>
      </c>
      <c r="C6" s="10" t="s">
        <v>48</v>
      </c>
      <c r="D6" s="10" t="s">
        <v>36</v>
      </c>
      <c r="E6" s="9" t="s">
        <v>37</v>
      </c>
      <c r="F6" s="11">
        <v>100.0</v>
      </c>
      <c r="G6" s="9">
        <v>318.0</v>
      </c>
      <c r="H6" s="10" t="s">
        <v>38</v>
      </c>
    </row>
    <row r="7">
      <c r="A7" s="9" t="s">
        <v>49</v>
      </c>
      <c r="B7" s="10" t="s">
        <v>50</v>
      </c>
      <c r="C7" s="10" t="s">
        <v>48</v>
      </c>
      <c r="D7" s="10" t="s">
        <v>36</v>
      </c>
      <c r="E7" s="9" t="s">
        <v>37</v>
      </c>
      <c r="F7" s="11">
        <v>100.0</v>
      </c>
      <c r="G7" s="9">
        <v>759.0</v>
      </c>
      <c r="H7" s="10" t="s">
        <v>38</v>
      </c>
    </row>
    <row r="8">
      <c r="A8" s="12" t="s">
        <v>51</v>
      </c>
      <c r="B8" s="13" t="s">
        <v>52</v>
      </c>
      <c r="C8" s="13" t="s">
        <v>53</v>
      </c>
      <c r="D8" s="13" t="s">
        <v>54</v>
      </c>
      <c r="E8" s="12" t="s">
        <v>37</v>
      </c>
      <c r="F8" s="14">
        <v>100.0</v>
      </c>
      <c r="G8" s="12">
        <v>332.0</v>
      </c>
      <c r="H8" s="13" t="s">
        <v>55</v>
      </c>
    </row>
    <row r="9">
      <c r="A9" s="12" t="s">
        <v>56</v>
      </c>
      <c r="B9" s="13" t="s">
        <v>57</v>
      </c>
      <c r="C9" s="13" t="s">
        <v>53</v>
      </c>
      <c r="D9" s="13" t="s">
        <v>54</v>
      </c>
      <c r="E9" s="12" t="s">
        <v>37</v>
      </c>
      <c r="F9" s="14">
        <v>100.0</v>
      </c>
      <c r="G9" s="12">
        <v>401.0</v>
      </c>
      <c r="H9" s="13" t="s">
        <v>55</v>
      </c>
    </row>
    <row r="10">
      <c r="A10" s="12" t="s">
        <v>58</v>
      </c>
      <c r="B10" s="13" t="s">
        <v>59</v>
      </c>
      <c r="C10" s="13" t="s">
        <v>53</v>
      </c>
      <c r="D10" s="13" t="s">
        <v>54</v>
      </c>
      <c r="E10" s="12" t="s">
        <v>37</v>
      </c>
      <c r="F10" s="14">
        <v>100.0</v>
      </c>
      <c r="G10" s="12">
        <v>418.0</v>
      </c>
      <c r="H10" s="13" t="s">
        <v>55</v>
      </c>
    </row>
    <row r="11">
      <c r="A11" s="12" t="s">
        <v>60</v>
      </c>
      <c r="B11" s="13" t="s">
        <v>61</v>
      </c>
      <c r="C11" s="13" t="s">
        <v>53</v>
      </c>
      <c r="D11" s="13" t="s">
        <v>54</v>
      </c>
      <c r="E11" s="12" t="s">
        <v>37</v>
      </c>
      <c r="F11" s="14">
        <v>100.0</v>
      </c>
      <c r="G11" s="12">
        <v>550.0</v>
      </c>
      <c r="H11" s="13" t="s">
        <v>55</v>
      </c>
    </row>
    <row r="12">
      <c r="A12" s="12" t="s">
        <v>62</v>
      </c>
      <c r="B12" s="13" t="s">
        <v>63</v>
      </c>
      <c r="C12" s="13" t="s">
        <v>53</v>
      </c>
      <c r="D12" s="13" t="s">
        <v>54</v>
      </c>
      <c r="E12" s="12" t="s">
        <v>37</v>
      </c>
      <c r="F12" s="14">
        <v>100.0</v>
      </c>
      <c r="G12" s="12">
        <v>313.0</v>
      </c>
      <c r="H12" s="13" t="s">
        <v>55</v>
      </c>
    </row>
    <row r="13">
      <c r="A13" s="12" t="s">
        <v>64</v>
      </c>
      <c r="B13" s="13" t="s">
        <v>65</v>
      </c>
      <c r="C13" s="13" t="s">
        <v>53</v>
      </c>
      <c r="D13" s="13" t="s">
        <v>54</v>
      </c>
      <c r="E13" s="12" t="s">
        <v>37</v>
      </c>
      <c r="F13" s="14">
        <v>100.0</v>
      </c>
      <c r="G13" s="12">
        <v>732.0</v>
      </c>
      <c r="H13" s="13" t="s">
        <v>55</v>
      </c>
    </row>
    <row r="14">
      <c r="A14" s="15" t="s">
        <v>66</v>
      </c>
      <c r="B14" s="16" t="s">
        <v>67</v>
      </c>
      <c r="C14" s="16" t="s">
        <v>68</v>
      </c>
      <c r="D14" s="16" t="s">
        <v>69</v>
      </c>
      <c r="E14" s="15" t="s">
        <v>70</v>
      </c>
      <c r="F14" s="17">
        <v>0.0</v>
      </c>
      <c r="G14" s="15">
        <v>574.0</v>
      </c>
      <c r="H14" s="16" t="s">
        <v>71</v>
      </c>
    </row>
    <row r="15">
      <c r="A15" s="15" t="s">
        <v>72</v>
      </c>
      <c r="B15" s="16" t="s">
        <v>73</v>
      </c>
      <c r="C15" s="16" t="s">
        <v>74</v>
      </c>
      <c r="D15" s="16" t="s">
        <v>69</v>
      </c>
      <c r="E15" s="15" t="s">
        <v>70</v>
      </c>
      <c r="F15" s="17">
        <v>0.0</v>
      </c>
      <c r="G15" s="15">
        <v>353.0</v>
      </c>
      <c r="H15" s="16" t="s">
        <v>71</v>
      </c>
    </row>
    <row r="16">
      <c r="A16" s="15" t="s">
        <v>75</v>
      </c>
      <c r="B16" s="16" t="s">
        <v>76</v>
      </c>
      <c r="C16" s="16" t="s">
        <v>77</v>
      </c>
      <c r="D16" s="16" t="s">
        <v>78</v>
      </c>
      <c r="E16" s="15" t="s">
        <v>70</v>
      </c>
      <c r="F16" s="17">
        <v>0.0</v>
      </c>
      <c r="G16" s="15">
        <v>589.0</v>
      </c>
      <c r="H16" s="16" t="s">
        <v>79</v>
      </c>
    </row>
    <row r="17">
      <c r="A17" s="15" t="s">
        <v>80</v>
      </c>
      <c r="B17" s="16" t="s">
        <v>81</v>
      </c>
      <c r="C17" s="16" t="s">
        <v>82</v>
      </c>
      <c r="D17" s="16" t="s">
        <v>78</v>
      </c>
      <c r="E17" s="15" t="s">
        <v>70</v>
      </c>
      <c r="F17" s="17">
        <v>0.0</v>
      </c>
      <c r="G17" s="15">
        <v>349.0</v>
      </c>
      <c r="H17" s="16" t="s">
        <v>71</v>
      </c>
    </row>
    <row r="18">
      <c r="A18" s="18" t="s">
        <v>83</v>
      </c>
      <c r="B18" s="19" t="s">
        <v>84</v>
      </c>
      <c r="C18" s="19" t="s">
        <v>85</v>
      </c>
      <c r="D18" s="19" t="s">
        <v>86</v>
      </c>
      <c r="E18" s="18" t="s">
        <v>70</v>
      </c>
      <c r="F18" s="20">
        <v>38.0</v>
      </c>
      <c r="G18" s="18">
        <v>390.0</v>
      </c>
      <c r="H18" s="19" t="s">
        <v>87</v>
      </c>
    </row>
    <row r="19">
      <c r="A19" s="18" t="s">
        <v>88</v>
      </c>
      <c r="B19" s="19" t="s">
        <v>89</v>
      </c>
      <c r="C19" s="19" t="s">
        <v>90</v>
      </c>
      <c r="D19" s="19" t="s">
        <v>86</v>
      </c>
      <c r="E19" s="18" t="s">
        <v>70</v>
      </c>
      <c r="F19" s="20">
        <v>36.0</v>
      </c>
      <c r="G19" s="18">
        <v>388.0</v>
      </c>
      <c r="H19" s="19" t="s">
        <v>91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1.0"/>
    <col customWidth="1" min="2" max="2" width="32.0"/>
    <col customWidth="1" min="3" max="3" width="22.0"/>
    <col customWidth="1" min="4" max="4" width="14.0"/>
    <col customWidth="1" min="5" max="5" width="18.0"/>
    <col customWidth="1" min="6" max="6" width="24.0"/>
    <col customWidth="1" min="7" max="7" width="13.0"/>
    <col customWidth="1" min="8" max="8" width="50.0"/>
    <col customWidth="1" min="9" max="9" width="16.0"/>
    <col customWidth="1" min="10" max="10" width="10.0"/>
    <col customWidth="1" min="11" max="25" width="8.71"/>
  </cols>
  <sheetData>
    <row r="1" ht="30.0" customHeight="1">
      <c r="A1" s="8" t="s">
        <v>25</v>
      </c>
      <c r="B1" s="8" t="s">
        <v>26</v>
      </c>
      <c r="C1" s="8" t="s">
        <v>28</v>
      </c>
      <c r="D1" s="8" t="s">
        <v>92</v>
      </c>
      <c r="E1" s="8" t="s">
        <v>93</v>
      </c>
      <c r="F1" s="8" t="s">
        <v>94</v>
      </c>
      <c r="G1" s="8" t="s">
        <v>95</v>
      </c>
      <c r="H1" s="8" t="s">
        <v>96</v>
      </c>
      <c r="I1" s="8" t="s">
        <v>97</v>
      </c>
      <c r="J1" s="8" t="s">
        <v>98</v>
      </c>
    </row>
    <row r="2">
      <c r="A2" s="21" t="s">
        <v>33</v>
      </c>
      <c r="B2" s="6" t="s">
        <v>34</v>
      </c>
      <c r="C2" s="21" t="s">
        <v>36</v>
      </c>
      <c r="D2" s="21" t="s">
        <v>37</v>
      </c>
      <c r="E2" s="21" t="s">
        <v>99</v>
      </c>
      <c r="F2" s="21" t="s">
        <v>100</v>
      </c>
      <c r="G2" s="22">
        <v>100.0</v>
      </c>
      <c r="H2" s="6" t="s">
        <v>101</v>
      </c>
      <c r="I2" s="15" t="s">
        <v>37</v>
      </c>
      <c r="J2" s="15" t="s">
        <v>102</v>
      </c>
    </row>
    <row r="3">
      <c r="A3" s="21" t="s">
        <v>39</v>
      </c>
      <c r="B3" s="6" t="s">
        <v>40</v>
      </c>
      <c r="C3" s="21" t="s">
        <v>36</v>
      </c>
      <c r="D3" s="21" t="s">
        <v>37</v>
      </c>
      <c r="E3" s="21" t="s">
        <v>99</v>
      </c>
      <c r="F3" s="21" t="s">
        <v>100</v>
      </c>
      <c r="G3" s="22">
        <v>100.0</v>
      </c>
      <c r="H3" s="6" t="s">
        <v>101</v>
      </c>
      <c r="I3" s="15" t="s">
        <v>37</v>
      </c>
      <c r="J3" s="15" t="s">
        <v>102</v>
      </c>
    </row>
    <row r="4">
      <c r="A4" s="21" t="s">
        <v>41</v>
      </c>
      <c r="B4" s="6" t="s">
        <v>42</v>
      </c>
      <c r="C4" s="21" t="s">
        <v>36</v>
      </c>
      <c r="D4" s="21" t="s">
        <v>37</v>
      </c>
      <c r="E4" s="21" t="s">
        <v>99</v>
      </c>
      <c r="F4" s="21" t="s">
        <v>100</v>
      </c>
      <c r="G4" s="22">
        <v>100.0</v>
      </c>
      <c r="H4" s="6" t="s">
        <v>101</v>
      </c>
      <c r="I4" s="15" t="s">
        <v>37</v>
      </c>
      <c r="J4" s="15" t="s">
        <v>102</v>
      </c>
    </row>
    <row r="5">
      <c r="A5" s="21" t="s">
        <v>44</v>
      </c>
      <c r="B5" s="6" t="s">
        <v>45</v>
      </c>
      <c r="C5" s="21" t="s">
        <v>36</v>
      </c>
      <c r="D5" s="21" t="s">
        <v>37</v>
      </c>
      <c r="E5" s="21" t="s">
        <v>99</v>
      </c>
      <c r="F5" s="21" t="s">
        <v>100</v>
      </c>
      <c r="G5" s="22">
        <v>100.0</v>
      </c>
      <c r="H5" s="6" t="s">
        <v>101</v>
      </c>
      <c r="I5" s="15" t="s">
        <v>37</v>
      </c>
      <c r="J5" s="15" t="s">
        <v>102</v>
      </c>
    </row>
    <row r="6">
      <c r="A6" s="21" t="s">
        <v>46</v>
      </c>
      <c r="B6" s="6" t="s">
        <v>47</v>
      </c>
      <c r="C6" s="21" t="s">
        <v>36</v>
      </c>
      <c r="D6" s="21" t="s">
        <v>37</v>
      </c>
      <c r="E6" s="21" t="s">
        <v>99</v>
      </c>
      <c r="F6" s="21" t="s">
        <v>100</v>
      </c>
      <c r="G6" s="22">
        <v>100.0</v>
      </c>
      <c r="H6" s="6" t="s">
        <v>101</v>
      </c>
      <c r="I6" s="15" t="s">
        <v>37</v>
      </c>
      <c r="J6" s="15" t="s">
        <v>102</v>
      </c>
    </row>
    <row r="7">
      <c r="A7" s="21" t="s">
        <v>49</v>
      </c>
      <c r="B7" s="6" t="s">
        <v>50</v>
      </c>
      <c r="C7" s="21" t="s">
        <v>36</v>
      </c>
      <c r="D7" s="21" t="s">
        <v>37</v>
      </c>
      <c r="E7" s="21" t="s">
        <v>99</v>
      </c>
      <c r="F7" s="21" t="s">
        <v>100</v>
      </c>
      <c r="G7" s="22">
        <v>100.0</v>
      </c>
      <c r="H7" s="6" t="s">
        <v>101</v>
      </c>
      <c r="I7" s="15" t="s">
        <v>37</v>
      </c>
      <c r="J7" s="15" t="s">
        <v>102</v>
      </c>
    </row>
    <row r="8">
      <c r="A8" s="21" t="s">
        <v>51</v>
      </c>
      <c r="B8" s="6" t="s">
        <v>52</v>
      </c>
      <c r="C8" s="21" t="s">
        <v>54</v>
      </c>
      <c r="D8" s="21" t="s">
        <v>37</v>
      </c>
      <c r="E8" s="21" t="s">
        <v>99</v>
      </c>
      <c r="F8" s="21" t="s">
        <v>100</v>
      </c>
      <c r="G8" s="22">
        <v>100.0</v>
      </c>
      <c r="H8" s="6" t="s">
        <v>101</v>
      </c>
      <c r="I8" s="15" t="s">
        <v>37</v>
      </c>
      <c r="J8" s="15" t="s">
        <v>102</v>
      </c>
    </row>
    <row r="9">
      <c r="A9" s="21" t="s">
        <v>56</v>
      </c>
      <c r="B9" s="6" t="s">
        <v>57</v>
      </c>
      <c r="C9" s="21" t="s">
        <v>54</v>
      </c>
      <c r="D9" s="21" t="s">
        <v>37</v>
      </c>
      <c r="E9" s="21" t="s">
        <v>99</v>
      </c>
      <c r="F9" s="21" t="s">
        <v>100</v>
      </c>
      <c r="G9" s="22">
        <v>100.0</v>
      </c>
      <c r="H9" s="6" t="s">
        <v>101</v>
      </c>
      <c r="I9" s="15" t="s">
        <v>37</v>
      </c>
      <c r="J9" s="15" t="s">
        <v>102</v>
      </c>
    </row>
    <row r="10">
      <c r="A10" s="21" t="s">
        <v>58</v>
      </c>
      <c r="B10" s="6" t="s">
        <v>59</v>
      </c>
      <c r="C10" s="21" t="s">
        <v>54</v>
      </c>
      <c r="D10" s="21" t="s">
        <v>37</v>
      </c>
      <c r="E10" s="21" t="s">
        <v>99</v>
      </c>
      <c r="F10" s="21" t="s">
        <v>100</v>
      </c>
      <c r="G10" s="22">
        <v>100.0</v>
      </c>
      <c r="H10" s="6" t="s">
        <v>101</v>
      </c>
      <c r="I10" s="15" t="s">
        <v>37</v>
      </c>
      <c r="J10" s="15" t="s">
        <v>102</v>
      </c>
    </row>
    <row r="11">
      <c r="A11" s="21" t="s">
        <v>60</v>
      </c>
      <c r="B11" s="6" t="s">
        <v>61</v>
      </c>
      <c r="C11" s="21" t="s">
        <v>54</v>
      </c>
      <c r="D11" s="21" t="s">
        <v>37</v>
      </c>
      <c r="E11" s="21" t="s">
        <v>99</v>
      </c>
      <c r="F11" s="21" t="s">
        <v>100</v>
      </c>
      <c r="G11" s="22">
        <v>100.0</v>
      </c>
      <c r="H11" s="6" t="s">
        <v>101</v>
      </c>
      <c r="I11" s="15" t="s">
        <v>37</v>
      </c>
      <c r="J11" s="15" t="s">
        <v>102</v>
      </c>
    </row>
    <row r="12">
      <c r="A12" s="21" t="s">
        <v>62</v>
      </c>
      <c r="B12" s="6" t="s">
        <v>63</v>
      </c>
      <c r="C12" s="21" t="s">
        <v>54</v>
      </c>
      <c r="D12" s="21" t="s">
        <v>37</v>
      </c>
      <c r="E12" s="21" t="s">
        <v>99</v>
      </c>
      <c r="F12" s="21" t="s">
        <v>100</v>
      </c>
      <c r="G12" s="22">
        <v>100.0</v>
      </c>
      <c r="H12" s="6" t="s">
        <v>101</v>
      </c>
      <c r="I12" s="15" t="s">
        <v>37</v>
      </c>
      <c r="J12" s="15" t="s">
        <v>102</v>
      </c>
    </row>
    <row r="13">
      <c r="A13" s="21" t="s">
        <v>64</v>
      </c>
      <c r="B13" s="6" t="s">
        <v>65</v>
      </c>
      <c r="C13" s="21" t="s">
        <v>54</v>
      </c>
      <c r="D13" s="21" t="s">
        <v>37</v>
      </c>
      <c r="E13" s="21" t="s">
        <v>99</v>
      </c>
      <c r="F13" s="21" t="s">
        <v>100</v>
      </c>
      <c r="G13" s="22">
        <v>100.0</v>
      </c>
      <c r="H13" s="6" t="s">
        <v>101</v>
      </c>
      <c r="I13" s="15" t="s">
        <v>37</v>
      </c>
      <c r="J13" s="15" t="s">
        <v>102</v>
      </c>
    </row>
    <row r="14">
      <c r="A14" s="21" t="s">
        <v>66</v>
      </c>
      <c r="B14" s="6" t="s">
        <v>67</v>
      </c>
      <c r="C14" s="21" t="s">
        <v>69</v>
      </c>
      <c r="D14" s="21" t="s">
        <v>70</v>
      </c>
      <c r="E14" s="21" t="s">
        <v>99</v>
      </c>
      <c r="F14" s="21" t="s">
        <v>100</v>
      </c>
      <c r="G14" s="22">
        <v>0.0</v>
      </c>
      <c r="H14" s="6" t="s">
        <v>103</v>
      </c>
      <c r="I14" s="15" t="s">
        <v>70</v>
      </c>
      <c r="J14" s="15" t="s">
        <v>102</v>
      </c>
    </row>
    <row r="15">
      <c r="A15" s="21" t="s">
        <v>72</v>
      </c>
      <c r="B15" s="6" t="s">
        <v>73</v>
      </c>
      <c r="C15" s="21" t="s">
        <v>69</v>
      </c>
      <c r="D15" s="21" t="s">
        <v>70</v>
      </c>
      <c r="E15" s="21" t="s">
        <v>99</v>
      </c>
      <c r="F15" s="21" t="s">
        <v>100</v>
      </c>
      <c r="G15" s="22">
        <v>0.0</v>
      </c>
      <c r="H15" s="6" t="s">
        <v>103</v>
      </c>
      <c r="I15" s="15" t="s">
        <v>70</v>
      </c>
      <c r="J15" s="15" t="s">
        <v>102</v>
      </c>
    </row>
    <row r="16">
      <c r="A16" s="21" t="s">
        <v>75</v>
      </c>
      <c r="B16" s="6" t="s">
        <v>76</v>
      </c>
      <c r="C16" s="21" t="s">
        <v>78</v>
      </c>
      <c r="D16" s="21" t="s">
        <v>70</v>
      </c>
      <c r="E16" s="21" t="s">
        <v>99</v>
      </c>
      <c r="F16" s="21" t="s">
        <v>100</v>
      </c>
      <c r="G16" s="22">
        <v>0.0</v>
      </c>
      <c r="H16" s="6" t="s">
        <v>103</v>
      </c>
      <c r="I16" s="15" t="s">
        <v>70</v>
      </c>
      <c r="J16" s="15" t="s">
        <v>102</v>
      </c>
    </row>
    <row r="17">
      <c r="A17" s="21" t="s">
        <v>80</v>
      </c>
      <c r="B17" s="6" t="s">
        <v>81</v>
      </c>
      <c r="C17" s="21" t="s">
        <v>78</v>
      </c>
      <c r="D17" s="21" t="s">
        <v>70</v>
      </c>
      <c r="E17" s="21" t="s">
        <v>99</v>
      </c>
      <c r="F17" s="21" t="s">
        <v>100</v>
      </c>
      <c r="G17" s="22">
        <v>0.0</v>
      </c>
      <c r="H17" s="6" t="s">
        <v>103</v>
      </c>
      <c r="I17" s="15" t="s">
        <v>70</v>
      </c>
      <c r="J17" s="15" t="s">
        <v>102</v>
      </c>
    </row>
    <row r="18">
      <c r="A18" s="21" t="s">
        <v>83</v>
      </c>
      <c r="B18" s="6" t="s">
        <v>84</v>
      </c>
      <c r="C18" s="21" t="s">
        <v>86</v>
      </c>
      <c r="D18" s="21" t="s">
        <v>70</v>
      </c>
      <c r="E18" s="21" t="s">
        <v>99</v>
      </c>
      <c r="F18" s="21" t="s">
        <v>100</v>
      </c>
      <c r="G18" s="22">
        <v>0.0</v>
      </c>
      <c r="H18" s="6" t="s">
        <v>104</v>
      </c>
      <c r="I18" s="15" t="s">
        <v>70</v>
      </c>
      <c r="J18" s="15" t="s">
        <v>102</v>
      </c>
    </row>
    <row r="19">
      <c r="A19" s="21" t="s">
        <v>88</v>
      </c>
      <c r="B19" s="6" t="s">
        <v>89</v>
      </c>
      <c r="C19" s="21" t="s">
        <v>86</v>
      </c>
      <c r="D19" s="21" t="s">
        <v>70</v>
      </c>
      <c r="E19" s="21" t="s">
        <v>99</v>
      </c>
      <c r="F19" s="21" t="s">
        <v>100</v>
      </c>
      <c r="G19" s="22">
        <v>14.0</v>
      </c>
      <c r="H19" s="6" t="s">
        <v>105</v>
      </c>
      <c r="I19" s="15" t="s">
        <v>70</v>
      </c>
      <c r="J19" s="15" t="s">
        <v>102</v>
      </c>
    </row>
    <row r="20">
      <c r="A20" s="21" t="s">
        <v>33</v>
      </c>
      <c r="B20" s="6" t="s">
        <v>34</v>
      </c>
      <c r="C20" s="21" t="s">
        <v>36</v>
      </c>
      <c r="D20" s="21" t="s">
        <v>37</v>
      </c>
      <c r="E20" s="21" t="s">
        <v>106</v>
      </c>
      <c r="F20" s="21" t="s">
        <v>107</v>
      </c>
      <c r="G20" s="22">
        <v>99.0</v>
      </c>
      <c r="H20" s="6" t="s">
        <v>108</v>
      </c>
      <c r="I20" s="15" t="s">
        <v>37</v>
      </c>
      <c r="J20" s="15" t="s">
        <v>102</v>
      </c>
    </row>
    <row r="21" ht="15.75" customHeight="1">
      <c r="A21" s="21" t="s">
        <v>39</v>
      </c>
      <c r="B21" s="6" t="s">
        <v>40</v>
      </c>
      <c r="C21" s="21" t="s">
        <v>36</v>
      </c>
      <c r="D21" s="21" t="s">
        <v>37</v>
      </c>
      <c r="E21" s="21" t="s">
        <v>106</v>
      </c>
      <c r="F21" s="21" t="s">
        <v>107</v>
      </c>
      <c r="G21" s="22">
        <v>99.0</v>
      </c>
      <c r="H21" s="6" t="s">
        <v>108</v>
      </c>
      <c r="I21" s="15" t="s">
        <v>37</v>
      </c>
      <c r="J21" s="15" t="s">
        <v>102</v>
      </c>
    </row>
    <row r="22" ht="15.75" customHeight="1">
      <c r="A22" s="21" t="s">
        <v>41</v>
      </c>
      <c r="B22" s="6" t="s">
        <v>42</v>
      </c>
      <c r="C22" s="21" t="s">
        <v>36</v>
      </c>
      <c r="D22" s="21" t="s">
        <v>37</v>
      </c>
      <c r="E22" s="21" t="s">
        <v>106</v>
      </c>
      <c r="F22" s="21" t="s">
        <v>107</v>
      </c>
      <c r="G22" s="22">
        <v>97.0</v>
      </c>
      <c r="H22" s="6" t="s">
        <v>108</v>
      </c>
      <c r="I22" s="15" t="s">
        <v>37</v>
      </c>
      <c r="J22" s="15" t="s">
        <v>102</v>
      </c>
    </row>
    <row r="23" ht="15.75" customHeight="1">
      <c r="A23" s="21" t="s">
        <v>44</v>
      </c>
      <c r="B23" s="6" t="s">
        <v>45</v>
      </c>
      <c r="C23" s="21" t="s">
        <v>36</v>
      </c>
      <c r="D23" s="21" t="s">
        <v>37</v>
      </c>
      <c r="E23" s="21" t="s">
        <v>106</v>
      </c>
      <c r="F23" s="21" t="s">
        <v>107</v>
      </c>
      <c r="G23" s="22">
        <v>99.0</v>
      </c>
      <c r="H23" s="6" t="s">
        <v>108</v>
      </c>
      <c r="I23" s="15" t="s">
        <v>37</v>
      </c>
      <c r="J23" s="15" t="s">
        <v>102</v>
      </c>
    </row>
    <row r="24" ht="15.75" customHeight="1">
      <c r="A24" s="21" t="s">
        <v>46</v>
      </c>
      <c r="B24" s="6" t="s">
        <v>47</v>
      </c>
      <c r="C24" s="21" t="s">
        <v>36</v>
      </c>
      <c r="D24" s="21" t="s">
        <v>37</v>
      </c>
      <c r="E24" s="21" t="s">
        <v>106</v>
      </c>
      <c r="F24" s="21" t="s">
        <v>107</v>
      </c>
      <c r="G24" s="22">
        <v>99.0</v>
      </c>
      <c r="H24" s="6" t="s">
        <v>108</v>
      </c>
      <c r="I24" s="15" t="s">
        <v>37</v>
      </c>
      <c r="J24" s="15" t="s">
        <v>102</v>
      </c>
    </row>
    <row r="25" ht="15.75" customHeight="1">
      <c r="A25" s="21" t="s">
        <v>49</v>
      </c>
      <c r="B25" s="6" t="s">
        <v>50</v>
      </c>
      <c r="C25" s="21" t="s">
        <v>36</v>
      </c>
      <c r="D25" s="21" t="s">
        <v>37</v>
      </c>
      <c r="E25" s="21" t="s">
        <v>106</v>
      </c>
      <c r="F25" s="21" t="s">
        <v>107</v>
      </c>
      <c r="G25" s="22">
        <v>98.0</v>
      </c>
      <c r="H25" s="6" t="s">
        <v>108</v>
      </c>
      <c r="I25" s="15" t="s">
        <v>37</v>
      </c>
      <c r="J25" s="15" t="s">
        <v>102</v>
      </c>
    </row>
    <row r="26" ht="15.75" customHeight="1">
      <c r="A26" s="21" t="s">
        <v>51</v>
      </c>
      <c r="B26" s="6" t="s">
        <v>52</v>
      </c>
      <c r="C26" s="21" t="s">
        <v>54</v>
      </c>
      <c r="D26" s="21" t="s">
        <v>37</v>
      </c>
      <c r="E26" s="21" t="s">
        <v>106</v>
      </c>
      <c r="F26" s="21" t="s">
        <v>107</v>
      </c>
      <c r="G26" s="22">
        <v>99.0</v>
      </c>
      <c r="H26" s="6" t="s">
        <v>108</v>
      </c>
      <c r="I26" s="15" t="s">
        <v>37</v>
      </c>
      <c r="J26" s="15" t="s">
        <v>102</v>
      </c>
    </row>
    <row r="27" ht="15.75" customHeight="1">
      <c r="A27" s="21" t="s">
        <v>56</v>
      </c>
      <c r="B27" s="6" t="s">
        <v>57</v>
      </c>
      <c r="C27" s="21" t="s">
        <v>54</v>
      </c>
      <c r="D27" s="21" t="s">
        <v>37</v>
      </c>
      <c r="E27" s="21" t="s">
        <v>106</v>
      </c>
      <c r="F27" s="21" t="s">
        <v>107</v>
      </c>
      <c r="G27" s="22">
        <v>99.0</v>
      </c>
      <c r="H27" s="6" t="s">
        <v>108</v>
      </c>
      <c r="I27" s="15" t="s">
        <v>37</v>
      </c>
      <c r="J27" s="15" t="s">
        <v>102</v>
      </c>
    </row>
    <row r="28" ht="15.75" customHeight="1">
      <c r="A28" s="21" t="s">
        <v>58</v>
      </c>
      <c r="B28" s="6" t="s">
        <v>59</v>
      </c>
      <c r="C28" s="21" t="s">
        <v>54</v>
      </c>
      <c r="D28" s="21" t="s">
        <v>37</v>
      </c>
      <c r="E28" s="21" t="s">
        <v>106</v>
      </c>
      <c r="F28" s="21" t="s">
        <v>107</v>
      </c>
      <c r="G28" s="22">
        <v>99.0</v>
      </c>
      <c r="H28" s="6" t="s">
        <v>108</v>
      </c>
      <c r="I28" s="15" t="s">
        <v>37</v>
      </c>
      <c r="J28" s="15" t="s">
        <v>102</v>
      </c>
    </row>
    <row r="29" ht="15.75" customHeight="1">
      <c r="A29" s="21" t="s">
        <v>60</v>
      </c>
      <c r="B29" s="6" t="s">
        <v>61</v>
      </c>
      <c r="C29" s="21" t="s">
        <v>54</v>
      </c>
      <c r="D29" s="21" t="s">
        <v>37</v>
      </c>
      <c r="E29" s="21" t="s">
        <v>106</v>
      </c>
      <c r="F29" s="21" t="s">
        <v>107</v>
      </c>
      <c r="G29" s="22">
        <v>99.0</v>
      </c>
      <c r="H29" s="6" t="s">
        <v>108</v>
      </c>
      <c r="I29" s="15" t="s">
        <v>37</v>
      </c>
      <c r="J29" s="15" t="s">
        <v>102</v>
      </c>
    </row>
    <row r="30" ht="15.75" customHeight="1">
      <c r="A30" s="21" t="s">
        <v>62</v>
      </c>
      <c r="B30" s="6" t="s">
        <v>63</v>
      </c>
      <c r="C30" s="21" t="s">
        <v>54</v>
      </c>
      <c r="D30" s="21" t="s">
        <v>37</v>
      </c>
      <c r="E30" s="21" t="s">
        <v>106</v>
      </c>
      <c r="F30" s="21" t="s">
        <v>107</v>
      </c>
      <c r="G30" s="22">
        <v>99.0</v>
      </c>
      <c r="H30" s="6" t="s">
        <v>108</v>
      </c>
      <c r="I30" s="15" t="s">
        <v>37</v>
      </c>
      <c r="J30" s="15" t="s">
        <v>102</v>
      </c>
    </row>
    <row r="31" ht="15.75" customHeight="1">
      <c r="A31" s="21" t="s">
        <v>64</v>
      </c>
      <c r="B31" s="6" t="s">
        <v>65</v>
      </c>
      <c r="C31" s="21" t="s">
        <v>54</v>
      </c>
      <c r="D31" s="21" t="s">
        <v>37</v>
      </c>
      <c r="E31" s="21" t="s">
        <v>106</v>
      </c>
      <c r="F31" s="21" t="s">
        <v>107</v>
      </c>
      <c r="G31" s="22">
        <v>99.0</v>
      </c>
      <c r="H31" s="6" t="s">
        <v>108</v>
      </c>
      <c r="I31" s="15" t="s">
        <v>37</v>
      </c>
      <c r="J31" s="15" t="s">
        <v>102</v>
      </c>
    </row>
    <row r="32" ht="15.75" customHeight="1">
      <c r="A32" s="21" t="s">
        <v>66</v>
      </c>
      <c r="B32" s="6" t="s">
        <v>67</v>
      </c>
      <c r="C32" s="21" t="s">
        <v>69</v>
      </c>
      <c r="D32" s="21" t="s">
        <v>70</v>
      </c>
      <c r="E32" s="21" t="s">
        <v>106</v>
      </c>
      <c r="F32" s="21" t="s">
        <v>107</v>
      </c>
      <c r="G32" s="22">
        <v>10.0</v>
      </c>
      <c r="H32" s="6" t="s">
        <v>109</v>
      </c>
      <c r="I32" s="15" t="s">
        <v>70</v>
      </c>
      <c r="J32" s="15" t="s">
        <v>102</v>
      </c>
    </row>
    <row r="33" ht="15.75" customHeight="1">
      <c r="A33" s="21" t="s">
        <v>72</v>
      </c>
      <c r="B33" s="6" t="s">
        <v>73</v>
      </c>
      <c r="C33" s="21" t="s">
        <v>69</v>
      </c>
      <c r="D33" s="21" t="s">
        <v>70</v>
      </c>
      <c r="E33" s="21" t="s">
        <v>106</v>
      </c>
      <c r="F33" s="21" t="s">
        <v>107</v>
      </c>
      <c r="G33" s="22">
        <v>5.0</v>
      </c>
      <c r="H33" s="6" t="s">
        <v>109</v>
      </c>
      <c r="I33" s="15" t="s">
        <v>70</v>
      </c>
      <c r="J33" s="15" t="s">
        <v>102</v>
      </c>
    </row>
    <row r="34" ht="15.75" customHeight="1">
      <c r="A34" s="21" t="s">
        <v>75</v>
      </c>
      <c r="B34" s="6" t="s">
        <v>76</v>
      </c>
      <c r="C34" s="21" t="s">
        <v>78</v>
      </c>
      <c r="D34" s="21" t="s">
        <v>70</v>
      </c>
      <c r="E34" s="21" t="s">
        <v>106</v>
      </c>
      <c r="F34" s="21" t="s">
        <v>107</v>
      </c>
      <c r="G34" s="22">
        <v>5.0</v>
      </c>
      <c r="H34" s="6" t="s">
        <v>109</v>
      </c>
      <c r="I34" s="15" t="s">
        <v>70</v>
      </c>
      <c r="J34" s="15" t="s">
        <v>102</v>
      </c>
    </row>
    <row r="35" ht="15.75" customHeight="1">
      <c r="A35" s="21" t="s">
        <v>80</v>
      </c>
      <c r="B35" s="6" t="s">
        <v>81</v>
      </c>
      <c r="C35" s="21" t="s">
        <v>78</v>
      </c>
      <c r="D35" s="21" t="s">
        <v>70</v>
      </c>
      <c r="E35" s="21" t="s">
        <v>106</v>
      </c>
      <c r="F35" s="21" t="s">
        <v>107</v>
      </c>
      <c r="G35" s="22">
        <v>8.0</v>
      </c>
      <c r="H35" s="6" t="s">
        <v>109</v>
      </c>
      <c r="I35" s="15" t="s">
        <v>70</v>
      </c>
      <c r="J35" s="15" t="s">
        <v>102</v>
      </c>
    </row>
    <row r="36" ht="15.75" customHeight="1">
      <c r="A36" s="21" t="s">
        <v>83</v>
      </c>
      <c r="B36" s="6" t="s">
        <v>84</v>
      </c>
      <c r="C36" s="21" t="s">
        <v>86</v>
      </c>
      <c r="D36" s="21" t="s">
        <v>70</v>
      </c>
      <c r="E36" s="21" t="s">
        <v>106</v>
      </c>
      <c r="F36" s="21" t="s">
        <v>107</v>
      </c>
      <c r="G36" s="22">
        <v>43.0</v>
      </c>
      <c r="H36" s="6" t="s">
        <v>109</v>
      </c>
      <c r="I36" s="15" t="s">
        <v>70</v>
      </c>
      <c r="J36" s="15" t="s">
        <v>102</v>
      </c>
    </row>
    <row r="37" ht="15.75" customHeight="1">
      <c r="A37" s="21" t="s">
        <v>88</v>
      </c>
      <c r="B37" s="6" t="s">
        <v>89</v>
      </c>
      <c r="C37" s="21" t="s">
        <v>86</v>
      </c>
      <c r="D37" s="21" t="s">
        <v>70</v>
      </c>
      <c r="E37" s="21" t="s">
        <v>106</v>
      </c>
      <c r="F37" s="21" t="s">
        <v>107</v>
      </c>
      <c r="G37" s="22">
        <v>35.0</v>
      </c>
      <c r="H37" s="6" t="s">
        <v>109</v>
      </c>
      <c r="I37" s="15" t="s">
        <v>70</v>
      </c>
      <c r="J37" s="15" t="s">
        <v>102</v>
      </c>
    </row>
    <row r="38" ht="15.75" customHeight="1">
      <c r="A38" s="21" t="s">
        <v>33</v>
      </c>
      <c r="B38" s="6" t="s">
        <v>34</v>
      </c>
      <c r="C38" s="21" t="s">
        <v>36</v>
      </c>
      <c r="D38" s="21" t="s">
        <v>37</v>
      </c>
      <c r="E38" s="21" t="s">
        <v>110</v>
      </c>
      <c r="F38" s="21" t="s">
        <v>111</v>
      </c>
      <c r="G38" s="22">
        <v>100.0</v>
      </c>
      <c r="H38" s="6" t="s">
        <v>112</v>
      </c>
      <c r="I38" s="15" t="s">
        <v>37</v>
      </c>
      <c r="J38" s="15" t="s">
        <v>102</v>
      </c>
    </row>
    <row r="39" ht="15.75" customHeight="1">
      <c r="A39" s="21" t="s">
        <v>39</v>
      </c>
      <c r="B39" s="6" t="s">
        <v>40</v>
      </c>
      <c r="C39" s="21" t="s">
        <v>36</v>
      </c>
      <c r="D39" s="21" t="s">
        <v>37</v>
      </c>
      <c r="E39" s="21" t="s">
        <v>110</v>
      </c>
      <c r="F39" s="21" t="s">
        <v>111</v>
      </c>
      <c r="G39" s="22">
        <v>100.0</v>
      </c>
      <c r="H39" s="6" t="s">
        <v>112</v>
      </c>
      <c r="I39" s="15" t="s">
        <v>37</v>
      </c>
      <c r="J39" s="15" t="s">
        <v>102</v>
      </c>
    </row>
    <row r="40" ht="15.75" customHeight="1">
      <c r="A40" s="21" t="s">
        <v>41</v>
      </c>
      <c r="B40" s="6" t="s">
        <v>42</v>
      </c>
      <c r="C40" s="21" t="s">
        <v>36</v>
      </c>
      <c r="D40" s="21" t="s">
        <v>37</v>
      </c>
      <c r="E40" s="21" t="s">
        <v>110</v>
      </c>
      <c r="F40" s="21" t="s">
        <v>111</v>
      </c>
      <c r="G40" s="22">
        <v>100.0</v>
      </c>
      <c r="H40" s="6" t="s">
        <v>112</v>
      </c>
      <c r="I40" s="15" t="s">
        <v>37</v>
      </c>
      <c r="J40" s="15" t="s">
        <v>102</v>
      </c>
    </row>
    <row r="41" ht="15.75" customHeight="1">
      <c r="A41" s="21" t="s">
        <v>44</v>
      </c>
      <c r="B41" s="6" t="s">
        <v>45</v>
      </c>
      <c r="C41" s="21" t="s">
        <v>36</v>
      </c>
      <c r="D41" s="21" t="s">
        <v>37</v>
      </c>
      <c r="E41" s="21" t="s">
        <v>110</v>
      </c>
      <c r="F41" s="21" t="s">
        <v>111</v>
      </c>
      <c r="G41" s="22">
        <v>100.0</v>
      </c>
      <c r="H41" s="6" t="s">
        <v>112</v>
      </c>
      <c r="I41" s="15" t="s">
        <v>37</v>
      </c>
      <c r="J41" s="15" t="s">
        <v>102</v>
      </c>
    </row>
    <row r="42" ht="15.75" customHeight="1">
      <c r="A42" s="21" t="s">
        <v>46</v>
      </c>
      <c r="B42" s="6" t="s">
        <v>47</v>
      </c>
      <c r="C42" s="21" t="s">
        <v>36</v>
      </c>
      <c r="D42" s="21" t="s">
        <v>37</v>
      </c>
      <c r="E42" s="21" t="s">
        <v>110</v>
      </c>
      <c r="F42" s="21" t="s">
        <v>111</v>
      </c>
      <c r="G42" s="22">
        <v>100.0</v>
      </c>
      <c r="H42" s="6" t="s">
        <v>112</v>
      </c>
      <c r="I42" s="15" t="s">
        <v>37</v>
      </c>
      <c r="J42" s="15" t="s">
        <v>102</v>
      </c>
    </row>
    <row r="43" ht="15.75" customHeight="1">
      <c r="A43" s="21" t="s">
        <v>49</v>
      </c>
      <c r="B43" s="6" t="s">
        <v>50</v>
      </c>
      <c r="C43" s="21" t="s">
        <v>36</v>
      </c>
      <c r="D43" s="21" t="s">
        <v>37</v>
      </c>
      <c r="E43" s="21" t="s">
        <v>110</v>
      </c>
      <c r="F43" s="21" t="s">
        <v>111</v>
      </c>
      <c r="G43" s="22">
        <v>100.0</v>
      </c>
      <c r="H43" s="6" t="s">
        <v>112</v>
      </c>
      <c r="I43" s="15" t="s">
        <v>37</v>
      </c>
      <c r="J43" s="15" t="s">
        <v>102</v>
      </c>
    </row>
    <row r="44" ht="15.75" customHeight="1">
      <c r="A44" s="21" t="s">
        <v>51</v>
      </c>
      <c r="B44" s="6" t="s">
        <v>52</v>
      </c>
      <c r="C44" s="21" t="s">
        <v>54</v>
      </c>
      <c r="D44" s="21" t="s">
        <v>37</v>
      </c>
      <c r="E44" s="21" t="s">
        <v>110</v>
      </c>
      <c r="F44" s="21" t="s">
        <v>111</v>
      </c>
      <c r="G44" s="22">
        <v>100.0</v>
      </c>
      <c r="H44" s="6" t="s">
        <v>112</v>
      </c>
      <c r="I44" s="15" t="s">
        <v>37</v>
      </c>
      <c r="J44" s="15" t="s">
        <v>102</v>
      </c>
    </row>
    <row r="45" ht="15.75" customHeight="1">
      <c r="A45" s="21" t="s">
        <v>56</v>
      </c>
      <c r="B45" s="6" t="s">
        <v>57</v>
      </c>
      <c r="C45" s="21" t="s">
        <v>54</v>
      </c>
      <c r="D45" s="21" t="s">
        <v>37</v>
      </c>
      <c r="E45" s="21" t="s">
        <v>110</v>
      </c>
      <c r="F45" s="21" t="s">
        <v>111</v>
      </c>
      <c r="G45" s="22">
        <v>100.0</v>
      </c>
      <c r="H45" s="6" t="s">
        <v>112</v>
      </c>
      <c r="I45" s="15" t="s">
        <v>37</v>
      </c>
      <c r="J45" s="15" t="s">
        <v>102</v>
      </c>
    </row>
    <row r="46" ht="15.75" customHeight="1">
      <c r="A46" s="21" t="s">
        <v>58</v>
      </c>
      <c r="B46" s="6" t="s">
        <v>59</v>
      </c>
      <c r="C46" s="21" t="s">
        <v>54</v>
      </c>
      <c r="D46" s="21" t="s">
        <v>37</v>
      </c>
      <c r="E46" s="21" t="s">
        <v>110</v>
      </c>
      <c r="F46" s="21" t="s">
        <v>111</v>
      </c>
      <c r="G46" s="22">
        <v>100.0</v>
      </c>
      <c r="H46" s="6" t="s">
        <v>112</v>
      </c>
      <c r="I46" s="15" t="s">
        <v>37</v>
      </c>
      <c r="J46" s="15" t="s">
        <v>102</v>
      </c>
    </row>
    <row r="47" ht="15.75" customHeight="1">
      <c r="A47" s="21" t="s">
        <v>60</v>
      </c>
      <c r="B47" s="6" t="s">
        <v>61</v>
      </c>
      <c r="C47" s="21" t="s">
        <v>54</v>
      </c>
      <c r="D47" s="21" t="s">
        <v>37</v>
      </c>
      <c r="E47" s="21" t="s">
        <v>110</v>
      </c>
      <c r="F47" s="21" t="s">
        <v>111</v>
      </c>
      <c r="G47" s="22">
        <v>100.0</v>
      </c>
      <c r="H47" s="6" t="s">
        <v>112</v>
      </c>
      <c r="I47" s="15" t="s">
        <v>37</v>
      </c>
      <c r="J47" s="15" t="s">
        <v>102</v>
      </c>
    </row>
    <row r="48" ht="15.75" customHeight="1">
      <c r="A48" s="21" t="s">
        <v>62</v>
      </c>
      <c r="B48" s="6" t="s">
        <v>63</v>
      </c>
      <c r="C48" s="21" t="s">
        <v>54</v>
      </c>
      <c r="D48" s="21" t="s">
        <v>37</v>
      </c>
      <c r="E48" s="21" t="s">
        <v>110</v>
      </c>
      <c r="F48" s="21" t="s">
        <v>111</v>
      </c>
      <c r="G48" s="22">
        <v>100.0</v>
      </c>
      <c r="H48" s="6" t="s">
        <v>112</v>
      </c>
      <c r="I48" s="15" t="s">
        <v>37</v>
      </c>
      <c r="J48" s="15" t="s">
        <v>102</v>
      </c>
    </row>
    <row r="49" ht="15.75" customHeight="1">
      <c r="A49" s="21" t="s">
        <v>64</v>
      </c>
      <c r="B49" s="6" t="s">
        <v>65</v>
      </c>
      <c r="C49" s="21" t="s">
        <v>54</v>
      </c>
      <c r="D49" s="21" t="s">
        <v>37</v>
      </c>
      <c r="E49" s="21" t="s">
        <v>110</v>
      </c>
      <c r="F49" s="21" t="s">
        <v>111</v>
      </c>
      <c r="G49" s="22">
        <v>100.0</v>
      </c>
      <c r="H49" s="6" t="s">
        <v>112</v>
      </c>
      <c r="I49" s="15" t="s">
        <v>37</v>
      </c>
      <c r="J49" s="15" t="s">
        <v>102</v>
      </c>
    </row>
    <row r="50" ht="15.75" customHeight="1">
      <c r="A50" s="21" t="s">
        <v>66</v>
      </c>
      <c r="B50" s="6" t="s">
        <v>67</v>
      </c>
      <c r="C50" s="21" t="s">
        <v>69</v>
      </c>
      <c r="D50" s="21" t="s">
        <v>70</v>
      </c>
      <c r="E50" s="21" t="s">
        <v>110</v>
      </c>
      <c r="F50" s="21" t="s">
        <v>111</v>
      </c>
      <c r="G50" s="22">
        <v>0.0</v>
      </c>
      <c r="H50" s="6" t="s">
        <v>113</v>
      </c>
      <c r="I50" s="15" t="s">
        <v>70</v>
      </c>
      <c r="J50" s="15" t="s">
        <v>102</v>
      </c>
    </row>
    <row r="51" ht="15.75" customHeight="1">
      <c r="A51" s="21" t="s">
        <v>72</v>
      </c>
      <c r="B51" s="6" t="s">
        <v>73</v>
      </c>
      <c r="C51" s="21" t="s">
        <v>69</v>
      </c>
      <c r="D51" s="21" t="s">
        <v>70</v>
      </c>
      <c r="E51" s="21" t="s">
        <v>110</v>
      </c>
      <c r="F51" s="21" t="s">
        <v>111</v>
      </c>
      <c r="G51" s="22">
        <v>0.0</v>
      </c>
      <c r="H51" s="6" t="s">
        <v>113</v>
      </c>
      <c r="I51" s="15" t="s">
        <v>70</v>
      </c>
      <c r="J51" s="15" t="s">
        <v>102</v>
      </c>
    </row>
    <row r="52" ht="15.75" customHeight="1">
      <c r="A52" s="21" t="s">
        <v>75</v>
      </c>
      <c r="B52" s="6" t="s">
        <v>76</v>
      </c>
      <c r="C52" s="21" t="s">
        <v>78</v>
      </c>
      <c r="D52" s="21" t="s">
        <v>70</v>
      </c>
      <c r="E52" s="21" t="s">
        <v>110</v>
      </c>
      <c r="F52" s="21" t="s">
        <v>111</v>
      </c>
      <c r="G52" s="22">
        <v>0.0</v>
      </c>
      <c r="H52" s="6" t="s">
        <v>113</v>
      </c>
      <c r="I52" s="15" t="s">
        <v>70</v>
      </c>
      <c r="J52" s="15" t="s">
        <v>102</v>
      </c>
    </row>
    <row r="53" ht="15.75" customHeight="1">
      <c r="A53" s="21" t="s">
        <v>80</v>
      </c>
      <c r="B53" s="6" t="s">
        <v>81</v>
      </c>
      <c r="C53" s="21" t="s">
        <v>78</v>
      </c>
      <c r="D53" s="21" t="s">
        <v>70</v>
      </c>
      <c r="E53" s="21" t="s">
        <v>110</v>
      </c>
      <c r="F53" s="21" t="s">
        <v>111</v>
      </c>
      <c r="G53" s="22">
        <v>0.0</v>
      </c>
      <c r="H53" s="6" t="s">
        <v>113</v>
      </c>
      <c r="I53" s="15" t="s">
        <v>70</v>
      </c>
      <c r="J53" s="15" t="s">
        <v>102</v>
      </c>
    </row>
    <row r="54" ht="15.75" customHeight="1">
      <c r="A54" s="21" t="s">
        <v>83</v>
      </c>
      <c r="B54" s="6" t="s">
        <v>84</v>
      </c>
      <c r="C54" s="21" t="s">
        <v>86</v>
      </c>
      <c r="D54" s="21" t="s">
        <v>70</v>
      </c>
      <c r="E54" s="21" t="s">
        <v>110</v>
      </c>
      <c r="F54" s="21" t="s">
        <v>111</v>
      </c>
      <c r="G54" s="22">
        <v>81.0</v>
      </c>
      <c r="H54" s="6" t="s">
        <v>114</v>
      </c>
      <c r="I54" s="12" t="s">
        <v>37</v>
      </c>
      <c r="J54" s="12" t="s">
        <v>115</v>
      </c>
    </row>
    <row r="55" ht="15.75" customHeight="1">
      <c r="A55" s="21" t="s">
        <v>88</v>
      </c>
      <c r="B55" s="6" t="s">
        <v>89</v>
      </c>
      <c r="C55" s="21" t="s">
        <v>86</v>
      </c>
      <c r="D55" s="21" t="s">
        <v>70</v>
      </c>
      <c r="E55" s="21" t="s">
        <v>110</v>
      </c>
      <c r="F55" s="21" t="s">
        <v>111</v>
      </c>
      <c r="G55" s="22">
        <v>100.0</v>
      </c>
      <c r="H55" s="6" t="s">
        <v>112</v>
      </c>
      <c r="I55" s="12" t="s">
        <v>37</v>
      </c>
      <c r="J55" s="12" t="s">
        <v>115</v>
      </c>
    </row>
    <row r="56" ht="15.75" customHeight="1">
      <c r="A56" s="21" t="s">
        <v>33</v>
      </c>
      <c r="B56" s="6" t="s">
        <v>34</v>
      </c>
      <c r="C56" s="21" t="s">
        <v>36</v>
      </c>
      <c r="D56" s="21" t="s">
        <v>37</v>
      </c>
      <c r="E56" s="21" t="s">
        <v>116</v>
      </c>
      <c r="F56" s="21" t="s">
        <v>107</v>
      </c>
      <c r="G56" s="22">
        <v>100.0</v>
      </c>
      <c r="H56" s="6" t="s">
        <v>117</v>
      </c>
      <c r="I56" s="15" t="s">
        <v>37</v>
      </c>
      <c r="J56" s="15" t="s">
        <v>102</v>
      </c>
    </row>
    <row r="57" ht="15.75" customHeight="1">
      <c r="A57" s="21" t="s">
        <v>39</v>
      </c>
      <c r="B57" s="6" t="s">
        <v>40</v>
      </c>
      <c r="C57" s="21" t="s">
        <v>36</v>
      </c>
      <c r="D57" s="21" t="s">
        <v>37</v>
      </c>
      <c r="E57" s="21" t="s">
        <v>116</v>
      </c>
      <c r="F57" s="21" t="s">
        <v>107</v>
      </c>
      <c r="G57" s="22">
        <v>100.0</v>
      </c>
      <c r="H57" s="6" t="s">
        <v>117</v>
      </c>
      <c r="I57" s="15" t="s">
        <v>37</v>
      </c>
      <c r="J57" s="15" t="s">
        <v>102</v>
      </c>
    </row>
    <row r="58" ht="15.75" customHeight="1">
      <c r="A58" s="21" t="s">
        <v>41</v>
      </c>
      <c r="B58" s="6" t="s">
        <v>42</v>
      </c>
      <c r="C58" s="21" t="s">
        <v>36</v>
      </c>
      <c r="D58" s="21" t="s">
        <v>37</v>
      </c>
      <c r="E58" s="21" t="s">
        <v>116</v>
      </c>
      <c r="F58" s="21" t="s">
        <v>107</v>
      </c>
      <c r="G58" s="22">
        <v>100.0</v>
      </c>
      <c r="H58" s="6" t="s">
        <v>117</v>
      </c>
      <c r="I58" s="15" t="s">
        <v>37</v>
      </c>
      <c r="J58" s="15" t="s">
        <v>102</v>
      </c>
    </row>
    <row r="59" ht="15.75" customHeight="1">
      <c r="A59" s="21" t="s">
        <v>44</v>
      </c>
      <c r="B59" s="6" t="s">
        <v>45</v>
      </c>
      <c r="C59" s="21" t="s">
        <v>36</v>
      </c>
      <c r="D59" s="21" t="s">
        <v>37</v>
      </c>
      <c r="E59" s="21" t="s">
        <v>116</v>
      </c>
      <c r="F59" s="21" t="s">
        <v>107</v>
      </c>
      <c r="G59" s="22">
        <v>100.0</v>
      </c>
      <c r="H59" s="6" t="s">
        <v>117</v>
      </c>
      <c r="I59" s="15" t="s">
        <v>37</v>
      </c>
      <c r="J59" s="15" t="s">
        <v>102</v>
      </c>
    </row>
    <row r="60" ht="15.75" customHeight="1">
      <c r="A60" s="21" t="s">
        <v>46</v>
      </c>
      <c r="B60" s="6" t="s">
        <v>47</v>
      </c>
      <c r="C60" s="21" t="s">
        <v>36</v>
      </c>
      <c r="D60" s="21" t="s">
        <v>37</v>
      </c>
      <c r="E60" s="21" t="s">
        <v>116</v>
      </c>
      <c r="F60" s="21" t="s">
        <v>107</v>
      </c>
      <c r="G60" s="22">
        <v>100.0</v>
      </c>
      <c r="H60" s="6" t="s">
        <v>117</v>
      </c>
      <c r="I60" s="15" t="s">
        <v>37</v>
      </c>
      <c r="J60" s="15" t="s">
        <v>102</v>
      </c>
    </row>
    <row r="61" ht="15.75" customHeight="1">
      <c r="A61" s="21" t="s">
        <v>49</v>
      </c>
      <c r="B61" s="6" t="s">
        <v>50</v>
      </c>
      <c r="C61" s="21" t="s">
        <v>36</v>
      </c>
      <c r="D61" s="21" t="s">
        <v>37</v>
      </c>
      <c r="E61" s="21" t="s">
        <v>116</v>
      </c>
      <c r="F61" s="21" t="s">
        <v>107</v>
      </c>
      <c r="G61" s="22">
        <v>100.0</v>
      </c>
      <c r="H61" s="6" t="s">
        <v>117</v>
      </c>
      <c r="I61" s="15" t="s">
        <v>37</v>
      </c>
      <c r="J61" s="15" t="s">
        <v>102</v>
      </c>
    </row>
    <row r="62" ht="15.75" customHeight="1">
      <c r="A62" s="21" t="s">
        <v>51</v>
      </c>
      <c r="B62" s="6" t="s">
        <v>52</v>
      </c>
      <c r="C62" s="21" t="s">
        <v>54</v>
      </c>
      <c r="D62" s="21" t="s">
        <v>37</v>
      </c>
      <c r="E62" s="21" t="s">
        <v>116</v>
      </c>
      <c r="F62" s="21" t="s">
        <v>107</v>
      </c>
      <c r="G62" s="22">
        <v>100.0</v>
      </c>
      <c r="H62" s="6" t="s">
        <v>117</v>
      </c>
      <c r="I62" s="15" t="s">
        <v>37</v>
      </c>
      <c r="J62" s="15" t="s">
        <v>102</v>
      </c>
    </row>
    <row r="63" ht="15.75" customHeight="1">
      <c r="A63" s="21" t="s">
        <v>56</v>
      </c>
      <c r="B63" s="6" t="s">
        <v>57</v>
      </c>
      <c r="C63" s="21" t="s">
        <v>54</v>
      </c>
      <c r="D63" s="21" t="s">
        <v>37</v>
      </c>
      <c r="E63" s="21" t="s">
        <v>116</v>
      </c>
      <c r="F63" s="21" t="s">
        <v>107</v>
      </c>
      <c r="G63" s="22">
        <v>100.0</v>
      </c>
      <c r="H63" s="6" t="s">
        <v>117</v>
      </c>
      <c r="I63" s="15" t="s">
        <v>37</v>
      </c>
      <c r="J63" s="15" t="s">
        <v>102</v>
      </c>
    </row>
    <row r="64" ht="15.75" customHeight="1">
      <c r="A64" s="21" t="s">
        <v>58</v>
      </c>
      <c r="B64" s="6" t="s">
        <v>59</v>
      </c>
      <c r="C64" s="21" t="s">
        <v>54</v>
      </c>
      <c r="D64" s="21" t="s">
        <v>37</v>
      </c>
      <c r="E64" s="21" t="s">
        <v>116</v>
      </c>
      <c r="F64" s="21" t="s">
        <v>107</v>
      </c>
      <c r="G64" s="22">
        <v>100.0</v>
      </c>
      <c r="H64" s="6" t="s">
        <v>117</v>
      </c>
      <c r="I64" s="15" t="s">
        <v>37</v>
      </c>
      <c r="J64" s="15" t="s">
        <v>102</v>
      </c>
    </row>
    <row r="65" ht="15.75" customHeight="1">
      <c r="A65" s="21" t="s">
        <v>60</v>
      </c>
      <c r="B65" s="6" t="s">
        <v>61</v>
      </c>
      <c r="C65" s="21" t="s">
        <v>54</v>
      </c>
      <c r="D65" s="21" t="s">
        <v>37</v>
      </c>
      <c r="E65" s="21" t="s">
        <v>116</v>
      </c>
      <c r="F65" s="21" t="s">
        <v>107</v>
      </c>
      <c r="G65" s="22">
        <v>100.0</v>
      </c>
      <c r="H65" s="6" t="s">
        <v>117</v>
      </c>
      <c r="I65" s="15" t="s">
        <v>37</v>
      </c>
      <c r="J65" s="15" t="s">
        <v>102</v>
      </c>
    </row>
    <row r="66" ht="15.75" customHeight="1">
      <c r="A66" s="21" t="s">
        <v>62</v>
      </c>
      <c r="B66" s="6" t="s">
        <v>63</v>
      </c>
      <c r="C66" s="21" t="s">
        <v>54</v>
      </c>
      <c r="D66" s="21" t="s">
        <v>37</v>
      </c>
      <c r="E66" s="21" t="s">
        <v>116</v>
      </c>
      <c r="F66" s="21" t="s">
        <v>107</v>
      </c>
      <c r="G66" s="22">
        <v>100.0</v>
      </c>
      <c r="H66" s="6" t="s">
        <v>117</v>
      </c>
      <c r="I66" s="15" t="s">
        <v>37</v>
      </c>
      <c r="J66" s="15" t="s">
        <v>102</v>
      </c>
    </row>
    <row r="67" ht="15.75" customHeight="1">
      <c r="A67" s="21" t="s">
        <v>64</v>
      </c>
      <c r="B67" s="6" t="s">
        <v>65</v>
      </c>
      <c r="C67" s="21" t="s">
        <v>54</v>
      </c>
      <c r="D67" s="21" t="s">
        <v>37</v>
      </c>
      <c r="E67" s="21" t="s">
        <v>116</v>
      </c>
      <c r="F67" s="21" t="s">
        <v>107</v>
      </c>
      <c r="G67" s="22">
        <v>100.0</v>
      </c>
      <c r="H67" s="6" t="s">
        <v>117</v>
      </c>
      <c r="I67" s="15" t="s">
        <v>37</v>
      </c>
      <c r="J67" s="15" t="s">
        <v>102</v>
      </c>
    </row>
    <row r="68" ht="15.75" customHeight="1">
      <c r="A68" s="21" t="s">
        <v>66</v>
      </c>
      <c r="B68" s="6" t="s">
        <v>67</v>
      </c>
      <c r="C68" s="21" t="s">
        <v>69</v>
      </c>
      <c r="D68" s="21" t="s">
        <v>70</v>
      </c>
      <c r="E68" s="21" t="s">
        <v>116</v>
      </c>
      <c r="F68" s="21" t="s">
        <v>107</v>
      </c>
      <c r="G68" s="22">
        <v>0.0</v>
      </c>
      <c r="H68" s="6" t="s">
        <v>118</v>
      </c>
      <c r="I68" s="15" t="s">
        <v>70</v>
      </c>
      <c r="J68" s="15" t="s">
        <v>102</v>
      </c>
    </row>
    <row r="69" ht="15.75" customHeight="1">
      <c r="A69" s="21" t="s">
        <v>72</v>
      </c>
      <c r="B69" s="6" t="s">
        <v>73</v>
      </c>
      <c r="C69" s="21" t="s">
        <v>69</v>
      </c>
      <c r="D69" s="21" t="s">
        <v>70</v>
      </c>
      <c r="E69" s="21" t="s">
        <v>116</v>
      </c>
      <c r="F69" s="21" t="s">
        <v>107</v>
      </c>
      <c r="G69" s="22">
        <v>0.0</v>
      </c>
      <c r="H69" s="6" t="s">
        <v>118</v>
      </c>
      <c r="I69" s="15" t="s">
        <v>70</v>
      </c>
      <c r="J69" s="15" t="s">
        <v>102</v>
      </c>
    </row>
    <row r="70" ht="15.75" customHeight="1">
      <c r="A70" s="21" t="s">
        <v>75</v>
      </c>
      <c r="B70" s="6" t="s">
        <v>76</v>
      </c>
      <c r="C70" s="21" t="s">
        <v>78</v>
      </c>
      <c r="D70" s="21" t="s">
        <v>70</v>
      </c>
      <c r="E70" s="21" t="s">
        <v>116</v>
      </c>
      <c r="F70" s="21" t="s">
        <v>107</v>
      </c>
      <c r="G70" s="22">
        <v>0.0</v>
      </c>
      <c r="H70" s="6" t="s">
        <v>118</v>
      </c>
      <c r="I70" s="15" t="s">
        <v>70</v>
      </c>
      <c r="J70" s="15" t="s">
        <v>102</v>
      </c>
    </row>
    <row r="71" ht="15.75" customHeight="1">
      <c r="A71" s="21" t="s">
        <v>80</v>
      </c>
      <c r="B71" s="6" t="s">
        <v>81</v>
      </c>
      <c r="C71" s="21" t="s">
        <v>78</v>
      </c>
      <c r="D71" s="21" t="s">
        <v>70</v>
      </c>
      <c r="E71" s="21" t="s">
        <v>116</v>
      </c>
      <c r="F71" s="21" t="s">
        <v>107</v>
      </c>
      <c r="G71" s="22">
        <v>0.0</v>
      </c>
      <c r="H71" s="6" t="s">
        <v>118</v>
      </c>
      <c r="I71" s="15" t="s">
        <v>70</v>
      </c>
      <c r="J71" s="15" t="s">
        <v>102</v>
      </c>
    </row>
    <row r="72" ht="15.75" customHeight="1">
      <c r="A72" s="21" t="s">
        <v>83</v>
      </c>
      <c r="B72" s="6" t="s">
        <v>84</v>
      </c>
      <c r="C72" s="21" t="s">
        <v>86</v>
      </c>
      <c r="D72" s="21" t="s">
        <v>70</v>
      </c>
      <c r="E72" s="21" t="s">
        <v>116</v>
      </c>
      <c r="F72" s="21" t="s">
        <v>107</v>
      </c>
      <c r="G72" s="22">
        <v>0.0</v>
      </c>
      <c r="H72" s="6" t="s">
        <v>118</v>
      </c>
      <c r="I72" s="15" t="s">
        <v>70</v>
      </c>
      <c r="J72" s="15" t="s">
        <v>102</v>
      </c>
    </row>
    <row r="73" ht="15.75" customHeight="1">
      <c r="A73" s="21" t="s">
        <v>88</v>
      </c>
      <c r="B73" s="6" t="s">
        <v>89</v>
      </c>
      <c r="C73" s="21" t="s">
        <v>86</v>
      </c>
      <c r="D73" s="21" t="s">
        <v>70</v>
      </c>
      <c r="E73" s="21" t="s">
        <v>116</v>
      </c>
      <c r="F73" s="21" t="s">
        <v>107</v>
      </c>
      <c r="G73" s="22">
        <v>0.0</v>
      </c>
      <c r="H73" s="6" t="s">
        <v>118</v>
      </c>
      <c r="I73" s="15" t="s">
        <v>70</v>
      </c>
      <c r="J73" s="15" t="s">
        <v>102</v>
      </c>
    </row>
    <row r="74" ht="15.75" customHeight="1">
      <c r="A74" s="21" t="s">
        <v>33</v>
      </c>
      <c r="B74" s="6" t="s">
        <v>34</v>
      </c>
      <c r="C74" s="21" t="s">
        <v>36</v>
      </c>
      <c r="D74" s="21" t="s">
        <v>37</v>
      </c>
      <c r="E74" s="21" t="s">
        <v>119</v>
      </c>
      <c r="F74" s="21" t="s">
        <v>120</v>
      </c>
      <c r="G74" s="22">
        <v>100.0</v>
      </c>
      <c r="H74" s="6" t="s">
        <v>121</v>
      </c>
      <c r="I74" s="15" t="s">
        <v>37</v>
      </c>
      <c r="J74" s="15" t="s">
        <v>102</v>
      </c>
    </row>
    <row r="75" ht="15.75" customHeight="1">
      <c r="A75" s="21" t="s">
        <v>39</v>
      </c>
      <c r="B75" s="6" t="s">
        <v>40</v>
      </c>
      <c r="C75" s="21" t="s">
        <v>36</v>
      </c>
      <c r="D75" s="21" t="s">
        <v>37</v>
      </c>
      <c r="E75" s="21" t="s">
        <v>119</v>
      </c>
      <c r="F75" s="21" t="s">
        <v>120</v>
      </c>
      <c r="G75" s="22">
        <v>100.0</v>
      </c>
      <c r="H75" s="6" t="s">
        <v>121</v>
      </c>
      <c r="I75" s="15" t="s">
        <v>37</v>
      </c>
      <c r="J75" s="15" t="s">
        <v>102</v>
      </c>
    </row>
    <row r="76" ht="15.75" customHeight="1">
      <c r="A76" s="21" t="s">
        <v>41</v>
      </c>
      <c r="B76" s="6" t="s">
        <v>42</v>
      </c>
      <c r="C76" s="21" t="s">
        <v>36</v>
      </c>
      <c r="D76" s="21" t="s">
        <v>37</v>
      </c>
      <c r="E76" s="21" t="s">
        <v>119</v>
      </c>
      <c r="F76" s="21" t="s">
        <v>120</v>
      </c>
      <c r="G76" s="22">
        <v>100.0</v>
      </c>
      <c r="H76" s="6" t="s">
        <v>121</v>
      </c>
      <c r="I76" s="15" t="s">
        <v>37</v>
      </c>
      <c r="J76" s="15" t="s">
        <v>102</v>
      </c>
    </row>
    <row r="77" ht="15.75" customHeight="1">
      <c r="A77" s="21" t="s">
        <v>44</v>
      </c>
      <c r="B77" s="6" t="s">
        <v>45</v>
      </c>
      <c r="C77" s="21" t="s">
        <v>36</v>
      </c>
      <c r="D77" s="21" t="s">
        <v>37</v>
      </c>
      <c r="E77" s="21" t="s">
        <v>119</v>
      </c>
      <c r="F77" s="21" t="s">
        <v>120</v>
      </c>
      <c r="G77" s="22">
        <v>71.0</v>
      </c>
      <c r="H77" s="6" t="s">
        <v>122</v>
      </c>
      <c r="I77" s="15" t="s">
        <v>37</v>
      </c>
      <c r="J77" s="15" t="s">
        <v>102</v>
      </c>
    </row>
    <row r="78" ht="15.75" customHeight="1">
      <c r="A78" s="21" t="s">
        <v>46</v>
      </c>
      <c r="B78" s="6" t="s">
        <v>47</v>
      </c>
      <c r="C78" s="21" t="s">
        <v>36</v>
      </c>
      <c r="D78" s="21" t="s">
        <v>37</v>
      </c>
      <c r="E78" s="21" t="s">
        <v>119</v>
      </c>
      <c r="F78" s="21" t="s">
        <v>120</v>
      </c>
      <c r="G78" s="22">
        <v>74.0</v>
      </c>
      <c r="H78" s="6" t="s">
        <v>123</v>
      </c>
      <c r="I78" s="15" t="s">
        <v>37</v>
      </c>
      <c r="J78" s="15" t="s">
        <v>102</v>
      </c>
    </row>
    <row r="79" ht="15.75" customHeight="1">
      <c r="A79" s="21" t="s">
        <v>49</v>
      </c>
      <c r="B79" s="6" t="s">
        <v>50</v>
      </c>
      <c r="C79" s="21" t="s">
        <v>36</v>
      </c>
      <c r="D79" s="21" t="s">
        <v>37</v>
      </c>
      <c r="E79" s="21" t="s">
        <v>119</v>
      </c>
      <c r="F79" s="21" t="s">
        <v>120</v>
      </c>
      <c r="G79" s="22">
        <v>72.0</v>
      </c>
      <c r="H79" s="6" t="s">
        <v>124</v>
      </c>
      <c r="I79" s="15" t="s">
        <v>37</v>
      </c>
      <c r="J79" s="15" t="s">
        <v>102</v>
      </c>
    </row>
    <row r="80" ht="15.75" customHeight="1">
      <c r="A80" s="21" t="s">
        <v>51</v>
      </c>
      <c r="B80" s="6" t="s">
        <v>52</v>
      </c>
      <c r="C80" s="21" t="s">
        <v>54</v>
      </c>
      <c r="D80" s="21" t="s">
        <v>37</v>
      </c>
      <c r="E80" s="21" t="s">
        <v>119</v>
      </c>
      <c r="F80" s="21" t="s">
        <v>120</v>
      </c>
      <c r="G80" s="22">
        <v>100.0</v>
      </c>
      <c r="H80" s="6" t="s">
        <v>121</v>
      </c>
      <c r="I80" s="15" t="s">
        <v>37</v>
      </c>
      <c r="J80" s="15" t="s">
        <v>102</v>
      </c>
    </row>
    <row r="81" ht="15.75" customHeight="1">
      <c r="A81" s="21" t="s">
        <v>56</v>
      </c>
      <c r="B81" s="6" t="s">
        <v>57</v>
      </c>
      <c r="C81" s="21" t="s">
        <v>54</v>
      </c>
      <c r="D81" s="21" t="s">
        <v>37</v>
      </c>
      <c r="E81" s="21" t="s">
        <v>119</v>
      </c>
      <c r="F81" s="21" t="s">
        <v>120</v>
      </c>
      <c r="G81" s="22">
        <v>100.0</v>
      </c>
      <c r="H81" s="6" t="s">
        <v>121</v>
      </c>
      <c r="I81" s="15" t="s">
        <v>37</v>
      </c>
      <c r="J81" s="15" t="s">
        <v>102</v>
      </c>
    </row>
    <row r="82" ht="15.75" customHeight="1">
      <c r="A82" s="21" t="s">
        <v>58</v>
      </c>
      <c r="B82" s="6" t="s">
        <v>59</v>
      </c>
      <c r="C82" s="21" t="s">
        <v>54</v>
      </c>
      <c r="D82" s="21" t="s">
        <v>37</v>
      </c>
      <c r="E82" s="21" t="s">
        <v>119</v>
      </c>
      <c r="F82" s="21" t="s">
        <v>120</v>
      </c>
      <c r="G82" s="22">
        <v>100.0</v>
      </c>
      <c r="H82" s="6" t="s">
        <v>121</v>
      </c>
      <c r="I82" s="15" t="s">
        <v>37</v>
      </c>
      <c r="J82" s="15" t="s">
        <v>102</v>
      </c>
    </row>
    <row r="83" ht="15.75" customHeight="1">
      <c r="A83" s="21" t="s">
        <v>60</v>
      </c>
      <c r="B83" s="6" t="s">
        <v>61</v>
      </c>
      <c r="C83" s="21" t="s">
        <v>54</v>
      </c>
      <c r="D83" s="21" t="s">
        <v>37</v>
      </c>
      <c r="E83" s="21" t="s">
        <v>119</v>
      </c>
      <c r="F83" s="21" t="s">
        <v>120</v>
      </c>
      <c r="G83" s="22">
        <v>100.0</v>
      </c>
      <c r="H83" s="6" t="s">
        <v>121</v>
      </c>
      <c r="I83" s="15" t="s">
        <v>37</v>
      </c>
      <c r="J83" s="15" t="s">
        <v>102</v>
      </c>
    </row>
    <row r="84" ht="15.75" customHeight="1">
      <c r="A84" s="21" t="s">
        <v>62</v>
      </c>
      <c r="B84" s="6" t="s">
        <v>63</v>
      </c>
      <c r="C84" s="21" t="s">
        <v>54</v>
      </c>
      <c r="D84" s="21" t="s">
        <v>37</v>
      </c>
      <c r="E84" s="21" t="s">
        <v>119</v>
      </c>
      <c r="F84" s="21" t="s">
        <v>120</v>
      </c>
      <c r="G84" s="22">
        <v>100.0</v>
      </c>
      <c r="H84" s="6" t="s">
        <v>121</v>
      </c>
      <c r="I84" s="15" t="s">
        <v>37</v>
      </c>
      <c r="J84" s="15" t="s">
        <v>102</v>
      </c>
    </row>
    <row r="85" ht="15.75" customHeight="1">
      <c r="A85" s="21" t="s">
        <v>64</v>
      </c>
      <c r="B85" s="6" t="s">
        <v>65</v>
      </c>
      <c r="C85" s="21" t="s">
        <v>54</v>
      </c>
      <c r="D85" s="21" t="s">
        <v>37</v>
      </c>
      <c r="E85" s="21" t="s">
        <v>119</v>
      </c>
      <c r="F85" s="21" t="s">
        <v>120</v>
      </c>
      <c r="G85" s="22">
        <v>85.0</v>
      </c>
      <c r="H85" s="6" t="s">
        <v>125</v>
      </c>
      <c r="I85" s="15" t="s">
        <v>37</v>
      </c>
      <c r="J85" s="15" t="s">
        <v>102</v>
      </c>
    </row>
    <row r="86" ht="15.75" customHeight="1">
      <c r="A86" s="21" t="s">
        <v>66</v>
      </c>
      <c r="B86" s="6" t="s">
        <v>67</v>
      </c>
      <c r="C86" s="21" t="s">
        <v>69</v>
      </c>
      <c r="D86" s="21" t="s">
        <v>70</v>
      </c>
      <c r="E86" s="21" t="s">
        <v>119</v>
      </c>
      <c r="F86" s="21" t="s">
        <v>120</v>
      </c>
      <c r="G86" s="22">
        <v>0.0</v>
      </c>
      <c r="H86" s="6" t="s">
        <v>126</v>
      </c>
      <c r="I86" s="15" t="s">
        <v>70</v>
      </c>
      <c r="J86" s="15" t="s">
        <v>102</v>
      </c>
    </row>
    <row r="87" ht="15.75" customHeight="1">
      <c r="A87" s="21" t="s">
        <v>72</v>
      </c>
      <c r="B87" s="6" t="s">
        <v>73</v>
      </c>
      <c r="C87" s="21" t="s">
        <v>69</v>
      </c>
      <c r="D87" s="21" t="s">
        <v>70</v>
      </c>
      <c r="E87" s="21" t="s">
        <v>119</v>
      </c>
      <c r="F87" s="21" t="s">
        <v>120</v>
      </c>
      <c r="G87" s="22">
        <v>0.0</v>
      </c>
      <c r="H87" s="6" t="s">
        <v>126</v>
      </c>
      <c r="I87" s="15" t="s">
        <v>70</v>
      </c>
      <c r="J87" s="15" t="s">
        <v>102</v>
      </c>
    </row>
    <row r="88" ht="15.75" customHeight="1">
      <c r="A88" s="21" t="s">
        <v>75</v>
      </c>
      <c r="B88" s="6" t="s">
        <v>76</v>
      </c>
      <c r="C88" s="21" t="s">
        <v>78</v>
      </c>
      <c r="D88" s="21" t="s">
        <v>70</v>
      </c>
      <c r="E88" s="21" t="s">
        <v>119</v>
      </c>
      <c r="F88" s="21" t="s">
        <v>120</v>
      </c>
      <c r="G88" s="22">
        <v>0.0</v>
      </c>
      <c r="H88" s="6" t="s">
        <v>126</v>
      </c>
      <c r="I88" s="15" t="s">
        <v>70</v>
      </c>
      <c r="J88" s="15" t="s">
        <v>102</v>
      </c>
    </row>
    <row r="89" ht="15.75" customHeight="1">
      <c r="A89" s="21" t="s">
        <v>80</v>
      </c>
      <c r="B89" s="6" t="s">
        <v>81</v>
      </c>
      <c r="C89" s="21" t="s">
        <v>78</v>
      </c>
      <c r="D89" s="21" t="s">
        <v>70</v>
      </c>
      <c r="E89" s="21" t="s">
        <v>119</v>
      </c>
      <c r="F89" s="21" t="s">
        <v>120</v>
      </c>
      <c r="G89" s="22">
        <v>0.0</v>
      </c>
      <c r="H89" s="6" t="s">
        <v>126</v>
      </c>
      <c r="I89" s="15" t="s">
        <v>70</v>
      </c>
      <c r="J89" s="15" t="s">
        <v>102</v>
      </c>
    </row>
    <row r="90" ht="15.75" customHeight="1">
      <c r="A90" s="21" t="s">
        <v>83</v>
      </c>
      <c r="B90" s="6" t="s">
        <v>84</v>
      </c>
      <c r="C90" s="21" t="s">
        <v>86</v>
      </c>
      <c r="D90" s="21" t="s">
        <v>70</v>
      </c>
      <c r="E90" s="21" t="s">
        <v>119</v>
      </c>
      <c r="F90" s="21" t="s">
        <v>120</v>
      </c>
      <c r="G90" s="22">
        <v>0.0</v>
      </c>
      <c r="H90" s="6" t="s">
        <v>126</v>
      </c>
      <c r="I90" s="15" t="s">
        <v>70</v>
      </c>
      <c r="J90" s="15" t="s">
        <v>102</v>
      </c>
    </row>
    <row r="91" ht="15.75" customHeight="1">
      <c r="A91" s="21" t="s">
        <v>88</v>
      </c>
      <c r="B91" s="6" t="s">
        <v>89</v>
      </c>
      <c r="C91" s="21" t="s">
        <v>86</v>
      </c>
      <c r="D91" s="21" t="s">
        <v>70</v>
      </c>
      <c r="E91" s="21" t="s">
        <v>119</v>
      </c>
      <c r="F91" s="21" t="s">
        <v>120</v>
      </c>
      <c r="G91" s="22">
        <v>0.0</v>
      </c>
      <c r="H91" s="6" t="s">
        <v>126</v>
      </c>
      <c r="I91" s="15" t="s">
        <v>70</v>
      </c>
      <c r="J91" s="15" t="s">
        <v>102</v>
      </c>
    </row>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G2:G91">
    <cfRule type="colorScale" priority="1">
      <colorScale>
        <cfvo type="formula" val="0"/>
        <cfvo type="formula" val="50"/>
        <cfvo type="formula" val="100"/>
        <color rgb="FFE2EFDA"/>
        <color rgb="FFFFF2CC"/>
        <color rgb="FFFCE4D6"/>
      </colorScale>
    </cfRule>
  </conditionalFormatting>
  <dataValidations>
    <dataValidation type="list" allowBlank="1" showErrorMessage="1" sqref="I2:I91">
      <formula1>"AI,Human"</formula1>
    </dataValidation>
    <dataValidation type="list" allowBlank="1" showErrorMessage="1" sqref="J2:J91">
      <formula1>"Yes,No"</formula1>
    </dataValidation>
    <dataValidation type="list" allowBlank="1" showErrorMessage="1" sqref="A2:A91">
      <formula1>"S01,S02,S03,S04,S05,S06,S07,S08,S09,S10,S11,S12,S13,S14,S15,S16,S17,S18"</formula1>
    </dataValidation>
    <dataValidation type="list" allowBlank="1" showErrorMessage="1" sqref="D2:D91">
      <formula1>"AI,Human"</formula1>
    </dataValidation>
    <dataValidation type="list" allowBlank="1" showErrorMessage="1" sqref="E2:E91">
      <formula1>"GPTZero,Undetectable AI,Originality.ai,Copyleaks,QuillBot"</formula1>
    </dataValidation>
  </dataValidation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0"/>
    <col customWidth="1" min="2" max="2" width="26.0"/>
    <col customWidth="1" min="3" max="6" width="8.0"/>
    <col customWidth="1" min="7" max="7" width="14.0"/>
    <col customWidth="1" min="8" max="8" width="16.0"/>
    <col customWidth="1" min="9" max="9" width="10.0"/>
    <col customWidth="1" min="10" max="26" width="8.71"/>
  </cols>
  <sheetData>
    <row r="1" ht="21.75" customHeight="1">
      <c r="A1" s="1" t="s">
        <v>127</v>
      </c>
      <c r="B1" s="2"/>
      <c r="C1" s="2"/>
      <c r="D1" s="2"/>
      <c r="E1" s="2"/>
      <c r="F1" s="2"/>
      <c r="G1" s="2"/>
      <c r="H1" s="2"/>
      <c r="I1" s="3"/>
    </row>
    <row r="3" ht="27.75" customHeight="1">
      <c r="A3" s="8" t="s">
        <v>93</v>
      </c>
      <c r="B3" s="8" t="s">
        <v>94</v>
      </c>
      <c r="C3" s="8" t="s">
        <v>128</v>
      </c>
      <c r="D3" s="8" t="s">
        <v>129</v>
      </c>
      <c r="E3" s="8" t="s">
        <v>130</v>
      </c>
      <c r="F3" s="8" t="s">
        <v>131</v>
      </c>
      <c r="G3" s="8" t="s">
        <v>132</v>
      </c>
      <c r="H3" s="8" t="s">
        <v>133</v>
      </c>
      <c r="I3" s="8" t="s">
        <v>134</v>
      </c>
    </row>
    <row r="4">
      <c r="A4" s="6" t="s">
        <v>99</v>
      </c>
      <c r="B4" s="6" t="s">
        <v>100</v>
      </c>
      <c r="C4" s="21">
        <f>COUNTIFS('Raw Scores'!$E$2:$E$91,A4,'Raw Scores'!$D$2:$D$91,"AI",'Raw Scores'!$I$2:$I$91,"AI")</f>
        <v>12</v>
      </c>
      <c r="D4" s="21">
        <f>COUNTIFS('Raw Scores'!$E$2:$E$91,A4,'Raw Scores'!$D$2:$D$91,"AI",'Raw Scores'!$I$2:$I$91,"Human")</f>
        <v>0</v>
      </c>
      <c r="E4" s="21">
        <f>COUNTIFS('Raw Scores'!$E$2:$E$91,A4,'Raw Scores'!$D$2:$D$91,"Human",'Raw Scores'!$I$2:$I$91,"AI")</f>
        <v>0</v>
      </c>
      <c r="F4" s="21">
        <f>COUNTIFS('Raw Scores'!$E$2:$E$91,A4,'Raw Scores'!$D$2:$D$91,"Human",'Raw Scores'!$I$2:$I$91,"Human")</f>
        <v>6</v>
      </c>
      <c r="G4" s="21">
        <f t="shared" ref="G4:G8" si="1">C4+D4</f>
        <v>12</v>
      </c>
      <c r="H4" s="21">
        <f t="shared" ref="H4:H8" si="2">E4+F4</f>
        <v>6</v>
      </c>
      <c r="I4" s="21">
        <f t="shared" ref="I4:I8" si="3">G4+H4</f>
        <v>18</v>
      </c>
    </row>
    <row r="5">
      <c r="A5" s="6" t="s">
        <v>106</v>
      </c>
      <c r="B5" s="6" t="s">
        <v>107</v>
      </c>
      <c r="C5" s="21">
        <f>COUNTIFS('Raw Scores'!$E$2:$E$91,A5,'Raw Scores'!$D$2:$D$91,"AI",'Raw Scores'!$I$2:$I$91,"AI")</f>
        <v>12</v>
      </c>
      <c r="D5" s="21">
        <f>COUNTIFS('Raw Scores'!$E$2:$E$91,A5,'Raw Scores'!$D$2:$D$91,"AI",'Raw Scores'!$I$2:$I$91,"Human")</f>
        <v>0</v>
      </c>
      <c r="E5" s="21">
        <f>COUNTIFS('Raw Scores'!$E$2:$E$91,A5,'Raw Scores'!$D$2:$D$91,"Human",'Raw Scores'!$I$2:$I$91,"AI")</f>
        <v>0</v>
      </c>
      <c r="F5" s="21">
        <f>COUNTIFS('Raw Scores'!$E$2:$E$91,A5,'Raw Scores'!$D$2:$D$91,"Human",'Raw Scores'!$I$2:$I$91,"Human")</f>
        <v>6</v>
      </c>
      <c r="G5" s="21">
        <f t="shared" si="1"/>
        <v>12</v>
      </c>
      <c r="H5" s="21">
        <f t="shared" si="2"/>
        <v>6</v>
      </c>
      <c r="I5" s="21">
        <f t="shared" si="3"/>
        <v>18</v>
      </c>
    </row>
    <row r="6">
      <c r="A6" s="6" t="s">
        <v>110</v>
      </c>
      <c r="B6" s="6" t="s">
        <v>111</v>
      </c>
      <c r="C6" s="21">
        <f>COUNTIFS('Raw Scores'!$E$2:$E$91,A6,'Raw Scores'!$D$2:$D$91,"AI",'Raw Scores'!$I$2:$I$91,"AI")</f>
        <v>12</v>
      </c>
      <c r="D6" s="21">
        <f>COUNTIFS('Raw Scores'!$E$2:$E$91,A6,'Raw Scores'!$D$2:$D$91,"AI",'Raw Scores'!$I$2:$I$91,"Human")</f>
        <v>0</v>
      </c>
      <c r="E6" s="21">
        <f>COUNTIFS('Raw Scores'!$E$2:$E$91,A6,'Raw Scores'!$D$2:$D$91,"Human",'Raw Scores'!$I$2:$I$91,"AI")</f>
        <v>2</v>
      </c>
      <c r="F6" s="21">
        <f>COUNTIFS('Raw Scores'!$E$2:$E$91,A6,'Raw Scores'!$D$2:$D$91,"Human",'Raw Scores'!$I$2:$I$91,"Human")</f>
        <v>4</v>
      </c>
      <c r="G6" s="21">
        <f t="shared" si="1"/>
        <v>12</v>
      </c>
      <c r="H6" s="21">
        <f t="shared" si="2"/>
        <v>6</v>
      </c>
      <c r="I6" s="21">
        <f t="shared" si="3"/>
        <v>18</v>
      </c>
    </row>
    <row r="7">
      <c r="A7" s="6" t="s">
        <v>116</v>
      </c>
      <c r="B7" s="6" t="s">
        <v>107</v>
      </c>
      <c r="C7" s="21">
        <f>COUNTIFS('Raw Scores'!$E$2:$E$91,A7,'Raw Scores'!$D$2:$D$91,"AI",'Raw Scores'!$I$2:$I$91,"AI")</f>
        <v>12</v>
      </c>
      <c r="D7" s="21">
        <f>COUNTIFS('Raw Scores'!$E$2:$E$91,A7,'Raw Scores'!$D$2:$D$91,"AI",'Raw Scores'!$I$2:$I$91,"Human")</f>
        <v>0</v>
      </c>
      <c r="E7" s="21">
        <f>COUNTIFS('Raw Scores'!$E$2:$E$91,A7,'Raw Scores'!$D$2:$D$91,"Human",'Raw Scores'!$I$2:$I$91,"AI")</f>
        <v>0</v>
      </c>
      <c r="F7" s="21">
        <f>COUNTIFS('Raw Scores'!$E$2:$E$91,A7,'Raw Scores'!$D$2:$D$91,"Human",'Raw Scores'!$I$2:$I$91,"Human")</f>
        <v>6</v>
      </c>
      <c r="G7" s="21">
        <f t="shared" si="1"/>
        <v>12</v>
      </c>
      <c r="H7" s="21">
        <f t="shared" si="2"/>
        <v>6</v>
      </c>
      <c r="I7" s="21">
        <f t="shared" si="3"/>
        <v>18</v>
      </c>
    </row>
    <row r="8">
      <c r="A8" s="6" t="s">
        <v>119</v>
      </c>
      <c r="B8" s="6" t="s">
        <v>120</v>
      </c>
      <c r="C8" s="21">
        <f>COUNTIFS('Raw Scores'!$E$2:$E$91,A8,'Raw Scores'!$D$2:$D$91,"AI",'Raw Scores'!$I$2:$I$91,"AI")</f>
        <v>12</v>
      </c>
      <c r="D8" s="21">
        <f>COUNTIFS('Raw Scores'!$E$2:$E$91,A8,'Raw Scores'!$D$2:$D$91,"AI",'Raw Scores'!$I$2:$I$91,"Human")</f>
        <v>0</v>
      </c>
      <c r="E8" s="21">
        <f>COUNTIFS('Raw Scores'!$E$2:$E$91,A8,'Raw Scores'!$D$2:$D$91,"Human",'Raw Scores'!$I$2:$I$91,"AI")</f>
        <v>0</v>
      </c>
      <c r="F8" s="21">
        <f>COUNTIFS('Raw Scores'!$E$2:$E$91,A8,'Raw Scores'!$D$2:$D$91,"Human",'Raw Scores'!$I$2:$I$91,"Human")</f>
        <v>6</v>
      </c>
      <c r="G8" s="21">
        <f t="shared" si="1"/>
        <v>12</v>
      </c>
      <c r="H8" s="21">
        <f t="shared" si="2"/>
        <v>6</v>
      </c>
      <c r="I8" s="21">
        <f t="shared" si="3"/>
        <v>18</v>
      </c>
    </row>
    <row r="11" ht="15.0" customHeight="1">
      <c r="A11" s="23" t="s">
        <v>135</v>
      </c>
      <c r="B11" s="2"/>
      <c r="C11" s="2"/>
      <c r="D11" s="2"/>
      <c r="E11" s="2"/>
      <c r="F11" s="2"/>
      <c r="G11" s="2"/>
      <c r="H11" s="2"/>
      <c r="I11" s="3"/>
    </row>
    <row r="12" ht="15.0" customHeight="1">
      <c r="A12" s="24" t="s">
        <v>136</v>
      </c>
      <c r="B12" s="25" t="s">
        <v>137</v>
      </c>
      <c r="C12" s="26"/>
      <c r="D12" s="26"/>
      <c r="E12" s="26"/>
      <c r="F12" s="26"/>
      <c r="G12" s="26"/>
      <c r="H12" s="26"/>
      <c r="I12" s="26"/>
    </row>
    <row r="13" ht="15.0" customHeight="1">
      <c r="A13" s="24" t="s">
        <v>138</v>
      </c>
      <c r="B13" s="25" t="s">
        <v>139</v>
      </c>
      <c r="C13" s="26"/>
      <c r="D13" s="26"/>
      <c r="E13" s="26"/>
      <c r="F13" s="26"/>
      <c r="G13" s="26"/>
      <c r="H13" s="26"/>
      <c r="I13" s="26"/>
    </row>
    <row r="14" ht="15.0" customHeight="1">
      <c r="A14" s="24" t="s">
        <v>140</v>
      </c>
      <c r="B14" s="25" t="s">
        <v>141</v>
      </c>
      <c r="C14" s="26"/>
      <c r="D14" s="26"/>
      <c r="E14" s="26"/>
      <c r="F14" s="26"/>
      <c r="G14" s="26"/>
      <c r="H14" s="26"/>
      <c r="I14" s="26"/>
    </row>
    <row r="15" ht="15.0" customHeight="1">
      <c r="A15" s="24" t="s">
        <v>142</v>
      </c>
      <c r="B15" s="25" t="s">
        <v>143</v>
      </c>
      <c r="C15" s="26"/>
      <c r="D15" s="26"/>
      <c r="E15" s="26"/>
      <c r="F15" s="26"/>
      <c r="G15" s="26"/>
      <c r="H15" s="26"/>
      <c r="I15" s="2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I1"/>
    <mergeCell ref="A11:I11"/>
    <mergeCell ref="B12:I12"/>
    <mergeCell ref="B13:I13"/>
    <mergeCell ref="B14:I14"/>
    <mergeCell ref="B15:I15"/>
  </mergeCell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0"/>
    <col customWidth="1" min="2" max="2" width="26.0"/>
    <col customWidth="1" min="3" max="3" width="16.0"/>
    <col customWidth="1" min="4" max="5" width="24.0"/>
    <col customWidth="1" min="6" max="7" width="14.0"/>
    <col customWidth="1" min="8" max="26" width="8.71"/>
  </cols>
  <sheetData>
    <row r="1" ht="21.75" customHeight="1">
      <c r="A1" s="1" t="s">
        <v>144</v>
      </c>
      <c r="B1" s="2"/>
      <c r="C1" s="2"/>
      <c r="D1" s="2"/>
      <c r="E1" s="2"/>
      <c r="F1" s="2"/>
      <c r="G1" s="3"/>
    </row>
    <row r="3" ht="36.0" customHeight="1">
      <c r="A3" s="8" t="s">
        <v>93</v>
      </c>
      <c r="B3" s="8" t="s">
        <v>94</v>
      </c>
      <c r="C3" s="8" t="s">
        <v>145</v>
      </c>
      <c r="D3" s="8" t="s">
        <v>146</v>
      </c>
      <c r="E3" s="8" t="s">
        <v>147</v>
      </c>
      <c r="F3" s="8" t="s">
        <v>148</v>
      </c>
      <c r="G3" s="8" t="s">
        <v>149</v>
      </c>
    </row>
    <row r="4">
      <c r="A4" s="6" t="s">
        <v>99</v>
      </c>
      <c r="B4" s="6" t="s">
        <v>100</v>
      </c>
      <c r="C4" s="27">
        <f>('Confusion Matrix'!C4+'Confusion Matrix'!F4)/'Confusion Matrix'!I4</f>
        <v>1</v>
      </c>
      <c r="D4" s="27">
        <f>IF('Confusion Matrix'!G4=0,0,'Confusion Matrix'!C4/'Confusion Matrix'!G4)</f>
        <v>1</v>
      </c>
      <c r="E4" s="27">
        <f>IF('Confusion Matrix'!H4=0,0,'Confusion Matrix'!E4/'Confusion Matrix'!H4)</f>
        <v>0</v>
      </c>
      <c r="F4" s="27">
        <f>IF(('Confusion Matrix'!C4+'Confusion Matrix'!E4)=0,0,'Confusion Matrix'!C4/('Confusion Matrix'!C4+'Confusion Matrix'!E4))</f>
        <v>1</v>
      </c>
      <c r="G4" s="27">
        <f t="shared" ref="G4:G8" si="1">IF((F4+D4)=0,0,2*F4*D4/(F4+D4))</f>
        <v>1</v>
      </c>
    </row>
    <row r="5">
      <c r="A5" s="6" t="s">
        <v>106</v>
      </c>
      <c r="B5" s="6" t="s">
        <v>107</v>
      </c>
      <c r="C5" s="27">
        <f>('Confusion Matrix'!C5+'Confusion Matrix'!F5)/'Confusion Matrix'!I5</f>
        <v>1</v>
      </c>
      <c r="D5" s="27">
        <f>IF('Confusion Matrix'!G5=0,0,'Confusion Matrix'!C5/'Confusion Matrix'!G5)</f>
        <v>1</v>
      </c>
      <c r="E5" s="27">
        <f>IF('Confusion Matrix'!H5=0,0,'Confusion Matrix'!E5/'Confusion Matrix'!H5)</f>
        <v>0</v>
      </c>
      <c r="F5" s="27">
        <f>IF(('Confusion Matrix'!C5+'Confusion Matrix'!E5)=0,0,'Confusion Matrix'!C5/('Confusion Matrix'!C5+'Confusion Matrix'!E5))</f>
        <v>1</v>
      </c>
      <c r="G5" s="27">
        <f t="shared" si="1"/>
        <v>1</v>
      </c>
    </row>
    <row r="6">
      <c r="A6" s="6" t="s">
        <v>110</v>
      </c>
      <c r="B6" s="6" t="s">
        <v>111</v>
      </c>
      <c r="C6" s="27">
        <f>('Confusion Matrix'!C6+'Confusion Matrix'!F6)/'Confusion Matrix'!I6</f>
        <v>0.8888888889</v>
      </c>
      <c r="D6" s="27">
        <f>IF('Confusion Matrix'!G6=0,0,'Confusion Matrix'!C6/'Confusion Matrix'!G6)</f>
        <v>1</v>
      </c>
      <c r="E6" s="27">
        <f>IF('Confusion Matrix'!H6=0,0,'Confusion Matrix'!E6/'Confusion Matrix'!H6)</f>
        <v>0.3333333333</v>
      </c>
      <c r="F6" s="27">
        <f>IF(('Confusion Matrix'!C6+'Confusion Matrix'!E6)=0,0,'Confusion Matrix'!C6/('Confusion Matrix'!C6+'Confusion Matrix'!E6))</f>
        <v>0.8571428571</v>
      </c>
      <c r="G6" s="27">
        <f t="shared" si="1"/>
        <v>0.9230769231</v>
      </c>
    </row>
    <row r="7">
      <c r="A7" s="6" t="s">
        <v>116</v>
      </c>
      <c r="B7" s="6" t="s">
        <v>107</v>
      </c>
      <c r="C7" s="27">
        <f>('Confusion Matrix'!C7+'Confusion Matrix'!F7)/'Confusion Matrix'!I7</f>
        <v>1</v>
      </c>
      <c r="D7" s="27">
        <f>IF('Confusion Matrix'!G7=0,0,'Confusion Matrix'!C7/'Confusion Matrix'!G7)</f>
        <v>1</v>
      </c>
      <c r="E7" s="27">
        <f>IF('Confusion Matrix'!H7=0,0,'Confusion Matrix'!E7/'Confusion Matrix'!H7)</f>
        <v>0</v>
      </c>
      <c r="F7" s="27">
        <f>IF(('Confusion Matrix'!C7+'Confusion Matrix'!E7)=0,0,'Confusion Matrix'!C7/('Confusion Matrix'!C7+'Confusion Matrix'!E7))</f>
        <v>1</v>
      </c>
      <c r="G7" s="27">
        <f t="shared" si="1"/>
        <v>1</v>
      </c>
    </row>
    <row r="8">
      <c r="A8" s="6" t="s">
        <v>119</v>
      </c>
      <c r="B8" s="6" t="s">
        <v>120</v>
      </c>
      <c r="C8" s="27">
        <f>('Confusion Matrix'!C8+'Confusion Matrix'!F8)/'Confusion Matrix'!I8</f>
        <v>1</v>
      </c>
      <c r="D8" s="27">
        <f>IF('Confusion Matrix'!G8=0,0,'Confusion Matrix'!C8/'Confusion Matrix'!G8)</f>
        <v>1</v>
      </c>
      <c r="E8" s="27">
        <f>IF('Confusion Matrix'!H8=0,0,'Confusion Matrix'!E8/'Confusion Matrix'!H8)</f>
        <v>0</v>
      </c>
      <c r="F8" s="27">
        <f>IF(('Confusion Matrix'!C8+'Confusion Matrix'!E8)=0,0,'Confusion Matrix'!C8/('Confusion Matrix'!C8+'Confusion Matrix'!E8))</f>
        <v>1</v>
      </c>
      <c r="G8" s="27">
        <f t="shared" si="1"/>
        <v>1</v>
      </c>
    </row>
    <row r="10" ht="30.0" customHeight="1">
      <c r="A10" s="28" t="s">
        <v>150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10:G10"/>
  </mergeCells>
  <conditionalFormatting sqref="E4:E8">
    <cfRule type="cellIs" dxfId="0" priority="1" operator="greaterThan">
      <formula>0</formula>
    </cfRule>
  </conditionalFormatting>
  <conditionalFormatting sqref="C4:C8">
    <cfRule type="cellIs" dxfId="0" priority="2" operator="lessThan">
      <formula>1</formula>
    </cfRule>
  </conditionalFormatting>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2026-05-25T12:06:36Z</dcterms:created>
  <dc:creator>openpyxl</dc:creator>
</cp:coreProperties>
</file>

<file path=docProps/custom.xml><?xml version="1.0" encoding="utf-8"?>
<Properties xmlns="http://schemas.openxmlformats.org/officeDocument/2006/custom-properties" xmlns:vt="http://schemas.openxmlformats.org/officeDocument/2006/docPropsVTypes"/>
</file>